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6ED74539-475C-4A33-B83A-0721680CADF7}" xr6:coauthVersionLast="47" xr6:coauthVersionMax="47" xr10:uidLastSave="{00000000-0000-0000-0000-000000000000}"/>
  <bookViews>
    <workbookView xWindow="-120" yWindow="-120" windowWidth="29040" windowHeight="15720" xr2:uid="{2BEE0649-245E-4B57-9543-B7FD11AFC99D}"/>
  </bookViews>
  <sheets>
    <sheet name="入力シート" sheetId="17" r:id="rId1"/>
    <sheet name="届出書" sheetId="19" r:id="rId2"/>
    <sheet name="委任状" sheetId="11" r:id="rId3"/>
    <sheet name="共有者名簿" sheetId="14" r:id="rId4"/>
    <sheet name="土地に関する事項(別紙)" sheetId="12" r:id="rId5"/>
    <sheet name="設定シート" sheetId="6" state="hidden" r:id="rId6"/>
  </sheets>
  <definedNames>
    <definedName name="_xlnm.Print_Area" localSheetId="2">委任状!$A$1:$AI$54</definedName>
    <definedName name="_xlnm.Print_Area" localSheetId="3">共有者名簿!$A$1:$AM$60</definedName>
    <definedName name="_xlnm.Print_Area" localSheetId="4">'土地に関する事項(別紙)'!$A$1:$AM$60</definedName>
    <definedName name="_xlnm.Print_Area" localSheetId="1">届出書!$A$1:$AM$60</definedName>
    <definedName name="_xlnm.Print_Area" localSheetId="0">入力シート!$A:$D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1" l="1"/>
  <c r="S21" i="11"/>
  <c r="S19" i="11"/>
  <c r="S9" i="11"/>
  <c r="S7" i="11"/>
  <c r="S5" i="11"/>
  <c r="A57" i="19"/>
  <c r="S55" i="19"/>
  <c r="L55" i="19"/>
  <c r="H55" i="19"/>
  <c r="A55" i="19"/>
  <c r="I54" i="19"/>
  <c r="E54" i="19"/>
  <c r="A54" i="19"/>
  <c r="S52" i="19"/>
  <c r="A51" i="19"/>
  <c r="X50" i="19"/>
  <c r="S50" i="19"/>
  <c r="D50" i="19"/>
  <c r="A50" i="19"/>
  <c r="AB47" i="19"/>
  <c r="Q47" i="19"/>
  <c r="L47" i="19"/>
  <c r="I47" i="19"/>
  <c r="AH46" i="19"/>
  <c r="AH45" i="19"/>
  <c r="AB45" i="19"/>
  <c r="A45" i="19"/>
  <c r="AH44" i="19"/>
  <c r="AB44" i="19"/>
  <c r="Q44" i="19"/>
  <c r="I43" i="19"/>
  <c r="A43" i="19"/>
  <c r="I42" i="19"/>
  <c r="I41" i="19"/>
  <c r="A41" i="19"/>
  <c r="Q40" i="19"/>
  <c r="A40" i="19"/>
  <c r="I39" i="19"/>
  <c r="A39" i="19"/>
  <c r="AE33" i="19"/>
  <c r="V33" i="19"/>
  <c r="J33" i="19"/>
  <c r="A33" i="19"/>
  <c r="AH31" i="19"/>
  <c r="Y31" i="19"/>
  <c r="F31" i="19"/>
  <c r="AK30" i="19" a="1"/>
  <c r="AK30" i="19" s="1"/>
  <c r="AH29" i="19"/>
  <c r="AK28" i="19" a="1"/>
  <c r="AK28" i="19" s="1"/>
  <c r="F28" i="19"/>
  <c r="Q26" i="19"/>
  <c r="E26" i="19"/>
  <c r="Q25" i="19"/>
  <c r="Q24" i="19"/>
  <c r="A24" i="19"/>
  <c r="Q23" i="19"/>
  <c r="Q22" i="19"/>
  <c r="E22" i="19"/>
  <c r="Q21" i="19"/>
  <c r="Q20" i="19"/>
  <c r="X19" i="19"/>
  <c r="Q19" i="19"/>
  <c r="A19" i="19"/>
  <c r="AF18" i="19"/>
  <c r="I18" i="19"/>
  <c r="AE17" i="19"/>
  <c r="AB17" i="19"/>
  <c r="H17" i="19"/>
  <c r="E17" i="19"/>
  <c r="X16" i="19"/>
  <c r="R16" i="19"/>
  <c r="A16" i="19"/>
  <c r="Q15" i="19"/>
  <c r="Q14" i="19"/>
  <c r="X13" i="19"/>
  <c r="Q13" i="19"/>
  <c r="A13" i="19"/>
  <c r="AJ10" i="19"/>
  <c r="U10" i="19"/>
  <c r="Q10" i="19"/>
  <c r="AJ9" i="19"/>
  <c r="AC9" i="19"/>
  <c r="Y9" i="19"/>
  <c r="U9" i="19"/>
  <c r="Q9" i="19"/>
  <c r="D9" i="19"/>
  <c r="B13" i="17" l="1" a="1"/>
  <c r="B13" i="17" s="1"/>
  <c r="D70" i="17" a="1"/>
  <c r="D70" i="17" s="1"/>
  <c r="E86" i="17"/>
  <c r="D86" i="17"/>
  <c r="D77" i="17" a="1"/>
  <c r="D77" i="17" s="1"/>
  <c r="D76" i="17" a="1"/>
  <c r="D76" i="17" s="1"/>
  <c r="D75" i="17" a="1"/>
  <c r="D75" i="17" s="1"/>
  <c r="D74" i="17" a="1"/>
  <c r="D74" i="17" s="1"/>
  <c r="D73" i="17" a="1"/>
  <c r="D73" i="17" s="1"/>
  <c r="D72" i="17" a="1"/>
  <c r="D72" i="17" s="1"/>
  <c r="D71" i="17" a="1"/>
  <c r="D71" i="17" s="1"/>
  <c r="D69" i="17" a="1"/>
  <c r="D69" i="17" s="1"/>
  <c r="D68" i="17" a="1"/>
  <c r="D68" i="17" s="1"/>
  <c r="D65" i="17" a="1"/>
  <c r="D65" i="17" s="1"/>
  <c r="D15" i="17" a="1"/>
  <c r="D15" i="17" s="1"/>
  <c r="D64" i="17" a="1"/>
  <c r="D64" i="17" s="1"/>
  <c r="D43" i="17" l="1" a="1"/>
  <c r="D43" i="17" s="1"/>
  <c r="D63" i="17"/>
  <c r="D62" i="17"/>
  <c r="D61" i="17"/>
  <c r="D60" i="17"/>
  <c r="D59" i="17" a="1"/>
  <c r="D59" i="17" s="1"/>
  <c r="D58" i="17" a="1"/>
  <c r="D58" i="17" s="1"/>
  <c r="D57" i="17"/>
  <c r="D54" i="17" a="1"/>
  <c r="D54" i="17" s="1"/>
  <c r="D56" i="17"/>
  <c r="D55" i="17"/>
  <c r="D52" i="17" a="1"/>
  <c r="D52" i="17" s="1"/>
  <c r="D53" i="17" l="1"/>
  <c r="D51" i="17"/>
  <c r="D47" i="17" l="1"/>
  <c r="D46" i="17"/>
  <c r="D42" i="17"/>
  <c r="D37" i="17"/>
  <c r="D34" i="17" a="1"/>
  <c r="D34" i="17" s="1"/>
  <c r="D33" i="17"/>
  <c r="D30" i="17"/>
  <c r="D31" i="17"/>
  <c r="D29" i="17"/>
  <c r="D32" i="17"/>
  <c r="B33" i="17" a="1"/>
  <c r="B33" i="17" s="1"/>
  <c r="B31" i="17" a="1"/>
  <c r="B31" i="17" s="1"/>
  <c r="B30" i="17" a="1"/>
  <c r="B30" i="17" s="1"/>
  <c r="D14" i="17" a="1"/>
  <c r="D14" i="17" s="1"/>
  <c r="D16" i="17" l="1"/>
  <c r="D17" i="17" a="1"/>
  <c r="D17" i="17" s="1"/>
  <c r="B7" i="17" a="1"/>
  <c r="B7" i="17" s="1"/>
  <c r="D13" i="17" l="1"/>
  <c r="D28" i="17"/>
  <c r="D27" i="17" a="1"/>
  <c r="D27" i="17" s="1"/>
  <c r="D26" i="17"/>
  <c r="D25" i="17"/>
  <c r="D67" i="17" l="1"/>
  <c r="D45" i="17"/>
  <c r="D40" i="17" a="1"/>
  <c r="D40" i="17" s="1"/>
  <c r="D39" i="17"/>
  <c r="D36" i="17"/>
  <c r="D23" i="17" a="1"/>
  <c r="D23" i="17" s="1"/>
  <c r="D22" i="17" a="1"/>
  <c r="D22" i="17" s="1"/>
  <c r="D21" i="17" a="1"/>
  <c r="D21" i="17" s="1"/>
  <c r="D20" i="17" a="1"/>
  <c r="D20" i="17" s="1"/>
  <c r="D19" i="17"/>
  <c r="D11" i="17" a="1"/>
  <c r="D11" i="17" s="1"/>
  <c r="D10" i="17"/>
  <c r="D9" i="17"/>
  <c r="D8" i="17" a="1"/>
  <c r="D8" i="17" s="1"/>
  <c r="D7" i="17"/>
  <c r="D6" i="17"/>
  <c r="D5" i="17"/>
  <c r="B5" i="17" a="1"/>
  <c r="B5" i="17" s="1"/>
  <c r="D4" i="17"/>
  <c r="B4" i="17" a="1"/>
  <c r="B4" i="17" s="1"/>
  <c r="D3" i="17"/>
  <c r="E23" i="17" l="1"/>
  <c r="D84" i="17"/>
  <c r="D89"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<sst xmlns="http://schemas.openxmlformats.org/spreadsheetml/2006/main" count="509" uniqueCount="337">
  <si>
    <t>令和　　年　　月　　日</t>
    <rPh sb="0" eb="2">
      <t>レイワ</t>
    </rPh>
    <rPh sb="4" eb="5">
      <t>ネン</t>
    </rPh>
    <rPh sb="7" eb="8">
      <t>ガツ</t>
    </rPh>
    <rPh sb="10" eb="11">
      <t>ニチ</t>
    </rPh>
    <phoneticPr fontId="1"/>
  </si>
  <si>
    <t>住所</t>
    <rPh sb="0" eb="2">
      <t>ジュウショ</t>
    </rPh>
    <phoneticPr fontId="1"/>
  </si>
  <si>
    <t>氏名</t>
    <rPh sb="0" eb="2">
      <t>シメイ</t>
    </rPh>
    <phoneticPr fontId="1"/>
  </si>
  <si>
    <t>記</t>
    <rPh sb="0" eb="1">
      <t>キ</t>
    </rPh>
    <phoneticPr fontId="1"/>
  </si>
  <si>
    <t>２　土地に関する事項</t>
    <rPh sb="2" eb="4">
      <t>トチ</t>
    </rPh>
    <rPh sb="5" eb="6">
      <t>カン</t>
    </rPh>
    <rPh sb="8" eb="10">
      <t>ジコウ</t>
    </rPh>
    <phoneticPr fontId="1"/>
  </si>
  <si>
    <t>地目</t>
    <rPh sb="0" eb="2">
      <t>チモク</t>
    </rPh>
    <phoneticPr fontId="1"/>
  </si>
  <si>
    <t>(現況)</t>
    <rPh sb="1" eb="3">
      <t>ゲンキョウ</t>
    </rPh>
    <phoneticPr fontId="1"/>
  </si>
  <si>
    <t>円</t>
    <rPh sb="0" eb="1">
      <t>エン</t>
    </rPh>
    <phoneticPr fontId="1"/>
  </si>
  <si>
    <t>受付欄</t>
    <rPh sb="0" eb="3">
      <t>ウケツケラン</t>
    </rPh>
    <phoneticPr fontId="1"/>
  </si>
  <si>
    <t>札幌市長</t>
    <phoneticPr fontId="1"/>
  </si>
  <si>
    <t>備考</t>
    <rPh sb="0" eb="2">
      <t>ビコウ</t>
    </rPh>
    <phoneticPr fontId="1"/>
  </si>
  <si>
    <t>備考</t>
    <phoneticPr fontId="1"/>
  </si>
  <si>
    <t>入力項目</t>
    <rPh sb="0" eb="4">
      <t>ニュウリョクコウモク</t>
    </rPh>
    <phoneticPr fontId="1"/>
  </si>
  <si>
    <t>データ入力</t>
    <rPh sb="3" eb="5">
      <t>ニュウリョク</t>
    </rPh>
    <phoneticPr fontId="1"/>
  </si>
  <si>
    <t>申請者の種別</t>
    <rPh sb="0" eb="3">
      <t>シンセイシャ</t>
    </rPh>
    <rPh sb="4" eb="6">
      <t>シュベツ</t>
    </rPh>
    <phoneticPr fontId="1"/>
  </si>
  <si>
    <t>個人</t>
    <rPh sb="0" eb="2">
      <t>コジン</t>
    </rPh>
    <phoneticPr fontId="1"/>
  </si>
  <si>
    <t>法人</t>
    <rPh sb="0" eb="2">
      <t>ホウジン</t>
    </rPh>
    <phoneticPr fontId="1"/>
  </si>
  <si>
    <t>郵便番号</t>
    <rPh sb="0" eb="4">
      <t>ユウビンバンゴウ</t>
    </rPh>
    <phoneticPr fontId="1"/>
  </si>
  <si>
    <t>法人代表者名</t>
    <rPh sb="0" eb="6">
      <t>ホウジンダイヒョウシャメイ</t>
    </rPh>
    <phoneticPr fontId="1"/>
  </si>
  <si>
    <t>電話番号</t>
    <rPh sb="0" eb="4">
      <t>デンワバンゴウ</t>
    </rPh>
    <phoneticPr fontId="1"/>
  </si>
  <si>
    <t>メールアドレス</t>
    <phoneticPr fontId="1"/>
  </si>
  <si>
    <t>連絡担当者名</t>
    <rPh sb="0" eb="6">
      <t>レンラクタントウシャメイ</t>
    </rPh>
    <phoneticPr fontId="1"/>
  </si>
  <si>
    <t>判定</t>
    <rPh sb="0" eb="2">
      <t>ハンテイ</t>
    </rPh>
    <phoneticPr fontId="1"/>
  </si>
  <si>
    <t>申請者と同じ</t>
    <rPh sb="0" eb="3">
      <t>シンセイシャ</t>
    </rPh>
    <rPh sb="4" eb="5">
      <t>オナ</t>
    </rPh>
    <phoneticPr fontId="1"/>
  </si>
  <si>
    <t>代理人</t>
    <rPh sb="0" eb="3">
      <t>ダイリニン</t>
    </rPh>
    <phoneticPr fontId="1"/>
  </si>
  <si>
    <t>代理人の氏名</t>
    <rPh sb="0" eb="3">
      <t>ダイリニン</t>
    </rPh>
    <rPh sb="4" eb="6">
      <t>シメイ</t>
    </rPh>
    <phoneticPr fontId="1"/>
  </si>
  <si>
    <t>代理人の住所</t>
    <rPh sb="0" eb="3">
      <t>ダイリニン</t>
    </rPh>
    <rPh sb="4" eb="6">
      <t>ジュウショ</t>
    </rPh>
    <phoneticPr fontId="1"/>
  </si>
  <si>
    <t>代理人の電話番号</t>
    <rPh sb="0" eb="3">
      <t>ダイリニン</t>
    </rPh>
    <rPh sb="4" eb="8">
      <t>デンワバンゴウ</t>
    </rPh>
    <phoneticPr fontId="1"/>
  </si>
  <si>
    <t>委任状</t>
    <rPh sb="0" eb="3">
      <t>イニンジョウ</t>
    </rPh>
    <phoneticPr fontId="1"/>
  </si>
  <si>
    <t>－</t>
    <phoneticPr fontId="1"/>
  </si>
  <si>
    <t>オンライン申請を行う方</t>
    <phoneticPr fontId="1"/>
  </si>
  <si>
    <t>→「その他」の内容</t>
    <rPh sb="4" eb="5">
      <t>タ</t>
    </rPh>
    <rPh sb="7" eb="9">
      <t>ナイヨウ</t>
    </rPh>
    <phoneticPr fontId="1"/>
  </si>
  <si>
    <t>田</t>
    <rPh sb="0" eb="1">
      <t>タ</t>
    </rPh>
    <phoneticPr fontId="1"/>
  </si>
  <si>
    <t>畑</t>
    <rPh sb="0" eb="1">
      <t>ハタケ</t>
    </rPh>
    <phoneticPr fontId="1"/>
  </si>
  <si>
    <t>宅地</t>
    <rPh sb="0" eb="2">
      <t>タクチ</t>
    </rPh>
    <phoneticPr fontId="1"/>
  </si>
  <si>
    <t>牧場</t>
    <rPh sb="0" eb="2">
      <t>ボクジョウ</t>
    </rPh>
    <phoneticPr fontId="1"/>
  </si>
  <si>
    <t>原野</t>
    <rPh sb="0" eb="2">
      <t>ゲンヤ</t>
    </rPh>
    <phoneticPr fontId="1"/>
  </si>
  <si>
    <t>山林</t>
    <rPh sb="0" eb="2">
      <t>サンリン</t>
    </rPh>
    <phoneticPr fontId="1"/>
  </si>
  <si>
    <t>保安林</t>
    <rPh sb="0" eb="3">
      <t>ホアンリン</t>
    </rPh>
    <phoneticPr fontId="1"/>
  </si>
  <si>
    <t>雑種地</t>
    <rPh sb="0" eb="3">
      <t>ザッシュチ</t>
    </rPh>
    <phoneticPr fontId="1"/>
  </si>
  <si>
    <t>その他</t>
    <rPh sb="2" eb="3">
      <t>タ</t>
    </rPh>
    <phoneticPr fontId="1"/>
  </si>
  <si>
    <t>任意入力</t>
    <rPh sb="0" eb="4">
      <t>ニンイニュウリョク</t>
    </rPh>
    <phoneticPr fontId="1"/>
  </si>
  <si>
    <t>土地に関する事項（別紙）</t>
    <rPh sb="0" eb="2">
      <t>トチ</t>
    </rPh>
    <rPh sb="3" eb="4">
      <t>カン</t>
    </rPh>
    <rPh sb="6" eb="8">
      <t>ジコウ</t>
    </rPh>
    <rPh sb="9" eb="11">
      <t>ベッシ</t>
    </rPh>
    <phoneticPr fontId="1"/>
  </si>
  <si>
    <t>地上権</t>
    <rPh sb="0" eb="3">
      <t>チジョウケン</t>
    </rPh>
    <phoneticPr fontId="1"/>
  </si>
  <si>
    <t>賃借権</t>
    <rPh sb="0" eb="3">
      <t>チンシャクケン</t>
    </rPh>
    <phoneticPr fontId="1"/>
  </si>
  <si>
    <t>信託受益権</t>
    <rPh sb="0" eb="5">
      <t>シンタクジュエキケン</t>
    </rPh>
    <phoneticPr fontId="1"/>
  </si>
  <si>
    <t>その他参考となるべき事項</t>
    <rPh sb="2" eb="5">
      <t>タサンコウ</t>
    </rPh>
    <rPh sb="10" eb="12">
      <t>ジコウ</t>
    </rPh>
    <phoneticPr fontId="1"/>
  </si>
  <si>
    <t>添付する書類【必須】</t>
    <rPh sb="0" eb="2">
      <t>テンプ</t>
    </rPh>
    <rPh sb="4" eb="6">
      <t>ショルイ</t>
    </rPh>
    <rPh sb="7" eb="9">
      <t>ヒッス</t>
    </rPh>
    <phoneticPr fontId="1"/>
  </si>
  <si>
    <t>土地の位置がわかる図面（住宅地図の写しなど）</t>
    <rPh sb="0" eb="2">
      <t>トチ</t>
    </rPh>
    <rPh sb="3" eb="5">
      <t>イチ</t>
    </rPh>
    <rPh sb="9" eb="11">
      <t>ズメン</t>
    </rPh>
    <rPh sb="12" eb="15">
      <t>ジュウタクチ</t>
    </rPh>
    <rPh sb="15" eb="16">
      <t>ズ</t>
    </rPh>
    <rPh sb="17" eb="18">
      <t>ウツ</t>
    </rPh>
    <phoneticPr fontId="1"/>
  </si>
  <si>
    <t>土地の形状がわかる図面（公図・地積測量図の写しなど）</t>
  </si>
  <si>
    <t>要添付</t>
    <rPh sb="0" eb="3">
      <t>ヨウテンプ</t>
    </rPh>
    <phoneticPr fontId="1"/>
  </si>
  <si>
    <t>添付する書類【任意】</t>
  </si>
  <si>
    <t>添付する書類【任意】</t>
    <rPh sb="0" eb="2">
      <t>テンプ</t>
    </rPh>
    <rPh sb="4" eb="6">
      <t>ショルイ</t>
    </rPh>
    <rPh sb="7" eb="9">
      <t>ニンイ</t>
    </rPh>
    <phoneticPr fontId="1"/>
  </si>
  <si>
    <t>共有者名簿</t>
    <rPh sb="0" eb="5">
      <t>キョウユウシャメイボ</t>
    </rPh>
    <phoneticPr fontId="1"/>
  </si>
  <si>
    <t>右記参照</t>
    <rPh sb="0" eb="4">
      <t>ウキサンショウ</t>
    </rPh>
    <phoneticPr fontId="1"/>
  </si>
  <si>
    <t>土地の所有者若しくは買主に共有者がいる場合は添付してください。</t>
    <rPh sb="0" eb="2">
      <t>トチ</t>
    </rPh>
    <rPh sb="3" eb="6">
      <t>ショユウシャ</t>
    </rPh>
    <rPh sb="6" eb="7">
      <t>モ</t>
    </rPh>
    <rPh sb="10" eb="12">
      <t>カイヌシ</t>
    </rPh>
    <rPh sb="13" eb="16">
      <t>キョウユウシャ</t>
    </rPh>
    <rPh sb="19" eb="21">
      <t>バアイ</t>
    </rPh>
    <rPh sb="22" eb="24">
      <t>テンプ</t>
    </rPh>
    <phoneticPr fontId="1"/>
  </si>
  <si>
    <t>添付する書類【任意】</t>
    <phoneticPr fontId="1"/>
  </si>
  <si>
    <t>項番</t>
    <rPh sb="0" eb="2">
      <t>コウバン</t>
    </rPh>
    <phoneticPr fontId="1"/>
  </si>
  <si>
    <t>A-1</t>
    <phoneticPr fontId="1"/>
  </si>
  <si>
    <t>A-2</t>
    <phoneticPr fontId="1"/>
  </si>
  <si>
    <t>A-4</t>
  </si>
  <si>
    <t>A-3</t>
  </si>
  <si>
    <t>A-5</t>
  </si>
  <si>
    <t>A-6</t>
  </si>
  <si>
    <t>A-7</t>
  </si>
  <si>
    <t>A-8</t>
  </si>
  <si>
    <t>A-9</t>
  </si>
  <si>
    <t>B-1</t>
    <phoneticPr fontId="1"/>
  </si>
  <si>
    <t>B-2</t>
    <phoneticPr fontId="1"/>
  </si>
  <si>
    <t>C-1</t>
    <phoneticPr fontId="1"/>
  </si>
  <si>
    <t>C-2</t>
    <phoneticPr fontId="1"/>
  </si>
  <si>
    <t>C-3</t>
    <phoneticPr fontId="1"/>
  </si>
  <si>
    <t>C-4</t>
    <phoneticPr fontId="1"/>
  </si>
  <si>
    <t>C-5</t>
    <phoneticPr fontId="1"/>
  </si>
  <si>
    <t>D-1</t>
    <phoneticPr fontId="1"/>
  </si>
  <si>
    <t>D-2</t>
    <phoneticPr fontId="1"/>
  </si>
  <si>
    <t>E-1</t>
    <phoneticPr fontId="1"/>
  </si>
  <si>
    <t>E-2</t>
    <phoneticPr fontId="1"/>
  </si>
  <si>
    <t>F-1</t>
    <phoneticPr fontId="1"/>
  </si>
  <si>
    <t>F-2</t>
    <phoneticPr fontId="1"/>
  </si>
  <si>
    <t>F-3</t>
    <phoneticPr fontId="1"/>
  </si>
  <si>
    <t>G-1</t>
    <phoneticPr fontId="1"/>
  </si>
  <si>
    <t>H-1</t>
    <phoneticPr fontId="1"/>
  </si>
  <si>
    <t>ほかに添付が必要な書類がある場合は添付してください。</t>
    <rPh sb="3" eb="5">
      <t>テンプ</t>
    </rPh>
    <rPh sb="6" eb="8">
      <t>ヒツヨウ</t>
    </rPh>
    <rPh sb="9" eb="11">
      <t>ショルイ</t>
    </rPh>
    <rPh sb="14" eb="16">
      <t>バアイ</t>
    </rPh>
    <rPh sb="17" eb="19">
      <t>テンプ</t>
    </rPh>
    <phoneticPr fontId="1"/>
  </si>
  <si>
    <t>（代理人）</t>
    <rPh sb="1" eb="4">
      <t>ダイリニン</t>
    </rPh>
    <phoneticPr fontId="1"/>
  </si>
  <si>
    <t>電話</t>
    <rPh sb="0" eb="2">
      <t>デンワ</t>
    </rPh>
    <phoneticPr fontId="1"/>
  </si>
  <si>
    <t>　私は、上記の者を代理人と定め、次の権限を委任します。</t>
    <rPh sb="1" eb="2">
      <t>ワタシ</t>
    </rPh>
    <phoneticPr fontId="1"/>
  </si>
  <si>
    <t>令和　　年　　月　　日</t>
    <phoneticPr fontId="1"/>
  </si>
  <si>
    <t>（委任者）</t>
    <rPh sb="1" eb="4">
      <t>イニンシャ</t>
    </rPh>
    <phoneticPr fontId="1"/>
  </si>
  <si>
    <t>土地の所在</t>
    <rPh sb="0" eb="2">
      <t>トチ</t>
    </rPh>
    <rPh sb="3" eb="5">
      <t>ショザイ</t>
    </rPh>
    <phoneticPr fontId="1"/>
  </si>
  <si>
    <t>地番
持分</t>
    <rPh sb="0" eb="2">
      <t>チバン</t>
    </rPh>
    <rPh sb="3" eb="5">
      <t>モチブン</t>
    </rPh>
    <phoneticPr fontId="1"/>
  </si>
  <si>
    <t>住所・氏名</t>
    <rPh sb="0" eb="2">
      <t>ジュウショ</t>
    </rPh>
    <rPh sb="3" eb="5">
      <t>シメイ</t>
    </rPh>
    <phoneticPr fontId="1"/>
  </si>
  <si>
    <t>持分</t>
    <rPh sb="0" eb="2">
      <t>モチブン</t>
    </rPh>
    <phoneticPr fontId="1"/>
  </si>
  <si>
    <t>オンライン申請を行っている方</t>
    <phoneticPr fontId="1"/>
  </si>
  <si>
    <r>
      <t>m</t>
    </r>
    <r>
      <rPr>
        <vertAlign val="superscript"/>
        <sz val="10.5"/>
        <color theme="1"/>
        <rFont val="BIZ UD明朝 Medium"/>
        <family val="1"/>
        <charset val="128"/>
      </rPr>
      <t>2</t>
    </r>
    <phoneticPr fontId="1"/>
  </si>
  <si>
    <t>↑</t>
    <phoneticPr fontId="1"/>
  </si>
  <si>
    <t>要入力項目</t>
    <rPh sb="0" eb="1">
      <t>ヨウ</t>
    </rPh>
    <rPh sb="1" eb="3">
      <t>ニュウリョク</t>
    </rPh>
    <rPh sb="3" eb="5">
      <t>コウモク</t>
    </rPh>
    <phoneticPr fontId="1"/>
  </si>
  <si>
    <t>←提出日（窓口又は郵送で提出する場合は直接入力してください）</t>
    <rPh sb="1" eb="4">
      <t>テイシュツビ</t>
    </rPh>
    <rPh sb="5" eb="8">
      <t>マドグチマタ</t>
    </rPh>
    <rPh sb="9" eb="11">
      <t>ユウソウ</t>
    </rPh>
    <rPh sb="12" eb="14">
      <t>テイシュツ</t>
    </rPh>
    <rPh sb="16" eb="18">
      <t>バアイ</t>
    </rPh>
    <rPh sb="19" eb="23">
      <t>チョクセツニュウリョク</t>
    </rPh>
    <phoneticPr fontId="1"/>
  </si>
  <si>
    <t>←提出日（直接入力してください）</t>
    <rPh sb="1" eb="4">
      <t>テイシュツビ</t>
    </rPh>
    <rPh sb="5" eb="9">
      <t>チョクセツニュウリョク</t>
    </rPh>
    <phoneticPr fontId="1"/>
  </si>
  <si>
    <t>（ 譲渡人・譲受人 ）</t>
    <rPh sb="2" eb="4">
      <t>ユズリワタ</t>
    </rPh>
    <rPh sb="4" eb="5">
      <t>ニン</t>
    </rPh>
    <rPh sb="6" eb="9">
      <t>ユズリウケニン</t>
    </rPh>
    <phoneticPr fontId="1"/>
  </si>
  <si>
    <t>　譲渡人若しくは譲受人が法人である場合においては、氏名は、その法人の名称及び代表者の氏</t>
    <phoneticPr fontId="1"/>
  </si>
  <si>
    <t>名を記載すること。</t>
    <phoneticPr fontId="1"/>
  </si>
  <si>
    <t>　注</t>
    <rPh sb="1" eb="2">
      <t>チュウ</t>
    </rPh>
    <phoneticPr fontId="1"/>
  </si>
  <si>
    <t>　譲渡人・譲受人のいずれか該当するものに丸印を記入すること。</t>
    <phoneticPr fontId="1"/>
  </si>
  <si>
    <t xml:space="preserve">
</t>
    <phoneticPr fontId="1"/>
  </si>
  <si>
    <t>分の</t>
    <phoneticPr fontId="1"/>
  </si>
  <si>
    <t>　国土利用計画法第23条第１項の規定に基づき、土地売買等の契約を締結したことについて、下記のと</t>
    <rPh sb="1" eb="8">
      <t>コクドリヨウケイカクホウ</t>
    </rPh>
    <rPh sb="8" eb="9">
      <t>ダイ</t>
    </rPh>
    <rPh sb="11" eb="12">
      <t>ジョウ</t>
    </rPh>
    <rPh sb="12" eb="13">
      <t>ダイ</t>
    </rPh>
    <rPh sb="14" eb="15">
      <t>コウ</t>
    </rPh>
    <rPh sb="16" eb="18">
      <t>キテイ</t>
    </rPh>
    <rPh sb="19" eb="20">
      <t>モト</t>
    </rPh>
    <rPh sb="23" eb="27">
      <t>トチバイバイ</t>
    </rPh>
    <rPh sb="27" eb="28">
      <t>トウ</t>
    </rPh>
    <rPh sb="29" eb="31">
      <t>ケイヤク</t>
    </rPh>
    <rPh sb="32" eb="34">
      <t>テイケツ</t>
    </rPh>
    <rPh sb="43" eb="45">
      <t>カキ</t>
    </rPh>
    <phoneticPr fontId="1"/>
  </si>
  <si>
    <t>おり届け出ます。</t>
    <rPh sb="2" eb="3">
      <t>トド</t>
    </rPh>
    <rPh sb="4" eb="5">
      <t>デ</t>
    </rPh>
    <phoneticPr fontId="1"/>
  </si>
  <si>
    <t>１　契約内容に関する事項</t>
    <rPh sb="2" eb="6">
      <t>ケイヤクナイヨウ</t>
    </rPh>
    <rPh sb="7" eb="8">
      <t>カン</t>
    </rPh>
    <rPh sb="10" eb="12">
      <t>ジコウ</t>
    </rPh>
    <phoneticPr fontId="1"/>
  </si>
  <si>
    <t>の</t>
    <phoneticPr fontId="1"/>
  </si>
  <si>
    <t>国籍等</t>
    <rPh sb="0" eb="3">
      <t>コクセキトウ</t>
    </rPh>
    <phoneticPr fontId="1"/>
  </si>
  <si>
    <t>永住者又は
特別永住者</t>
    <rPh sb="0" eb="4">
      <t>エイジュウシャマタ</t>
    </rPh>
    <rPh sb="6" eb="11">
      <t>トクベツエイジュウシャ</t>
    </rPh>
    <phoneticPr fontId="1"/>
  </si>
  <si>
    <t>(</t>
    <phoneticPr fontId="1"/>
  </si>
  <si>
    <t>）</t>
    <phoneticPr fontId="1"/>
  </si>
  <si>
    <t>業種</t>
    <rPh sb="0" eb="2">
      <t>ギョウシュ</t>
    </rPh>
    <phoneticPr fontId="1"/>
  </si>
  <si>
    <t>届出人である権利取得者（譲受人）</t>
    <rPh sb="0" eb="2">
      <t>トドケデ</t>
    </rPh>
    <rPh sb="2" eb="3">
      <t>ニン</t>
    </rPh>
    <rPh sb="6" eb="11">
      <t>ケンリシュトクシャ</t>
    </rPh>
    <rPh sb="12" eb="15">
      <t>ユズリウケニン</t>
    </rPh>
    <phoneticPr fontId="1"/>
  </si>
  <si>
    <t>(法人の場合の代表者名)</t>
    <rPh sb="1" eb="3">
      <t>ホウジン</t>
    </rPh>
    <rPh sb="4" eb="6">
      <t>バアイ</t>
    </rPh>
    <rPh sb="7" eb="11">
      <t>ダイヒョウシャメイ</t>
    </rPh>
    <phoneticPr fontId="1"/>
  </si>
  <si>
    <t>氏名（法人名）</t>
    <rPh sb="0" eb="2">
      <t>シメイ</t>
    </rPh>
    <rPh sb="3" eb="6">
      <t>ホウジンメイ</t>
    </rPh>
    <phoneticPr fontId="1"/>
  </si>
  <si>
    <t>区分</t>
    <rPh sb="0" eb="2">
      <t>クブン</t>
    </rPh>
    <phoneticPr fontId="1"/>
  </si>
  <si>
    <t>譲受人住所</t>
    <rPh sb="0" eb="5">
      <t>ユズリウケニンジュウショ</t>
    </rPh>
    <phoneticPr fontId="1"/>
  </si>
  <si>
    <t>メール</t>
    <phoneticPr fontId="1"/>
  </si>
  <si>
    <t>担当者名</t>
    <rPh sb="0" eb="4">
      <t>タントウシャメイ</t>
    </rPh>
    <phoneticPr fontId="1"/>
  </si>
  <si>
    <t>譲渡人住所</t>
    <rPh sb="0" eb="2">
      <t>ジョウト</t>
    </rPh>
    <rPh sb="2" eb="3">
      <t>ニン</t>
    </rPh>
    <rPh sb="3" eb="5">
      <t>ジュウショ</t>
    </rPh>
    <phoneticPr fontId="1"/>
  </si>
  <si>
    <t>契約の相手方（譲渡人）</t>
    <rPh sb="0" eb="2">
      <t>ケイヤク</t>
    </rPh>
    <rPh sb="3" eb="6">
      <t>アイテガタ</t>
    </rPh>
    <rPh sb="7" eb="10">
      <t>ジョウトニン</t>
    </rPh>
    <phoneticPr fontId="1"/>
  </si>
  <si>
    <t>単団の区分</t>
    <rPh sb="0" eb="2">
      <t>タンダン</t>
    </rPh>
    <rPh sb="3" eb="5">
      <t>クブン</t>
    </rPh>
    <phoneticPr fontId="1"/>
  </si>
  <si>
    <t>区域区分等</t>
    <rPh sb="0" eb="5">
      <t>クイキクブントウ</t>
    </rPh>
    <phoneticPr fontId="1"/>
  </si>
  <si>
    <t>→用途地域</t>
    <rPh sb="1" eb="5">
      <t>ヨウトチイキ</t>
    </rPh>
    <phoneticPr fontId="1"/>
  </si>
  <si>
    <t>→前回の届出年月日</t>
    <rPh sb="1" eb="3">
      <t>ゼンカイ</t>
    </rPh>
    <rPh sb="4" eb="9">
      <t>トドケデネンガッピ</t>
    </rPh>
    <phoneticPr fontId="1"/>
  </si>
  <si>
    <t>契　約
年月日</t>
    <rPh sb="0" eb="1">
      <t>チギリ</t>
    </rPh>
    <rPh sb="2" eb="3">
      <t>ヤク</t>
    </rPh>
    <rPh sb="4" eb="7">
      <t>ネンガッピ</t>
    </rPh>
    <phoneticPr fontId="1"/>
  </si>
  <si>
    <t>契約の
種　類</t>
    <rPh sb="0" eb="2">
      <t>ケイヤク</t>
    </rPh>
    <rPh sb="4" eb="5">
      <t>シュ</t>
    </rPh>
    <rPh sb="6" eb="7">
      <t>タグイ</t>
    </rPh>
    <phoneticPr fontId="1"/>
  </si>
  <si>
    <t>現在の土地の利用状況</t>
    <rPh sb="0" eb="2">
      <t>ゲンザイ</t>
    </rPh>
    <rPh sb="3" eb="5">
      <t>トチ</t>
    </rPh>
    <rPh sb="6" eb="10">
      <t>リヨウジョウキョウ</t>
    </rPh>
    <phoneticPr fontId="1"/>
  </si>
  <si>
    <t>利用現況の変更</t>
    <rPh sb="0" eb="4">
      <t>リヨウゲンキョウ</t>
    </rPh>
    <rPh sb="5" eb="7">
      <t>ヘンコウ</t>
    </rPh>
    <phoneticPr fontId="1"/>
  </si>
  <si>
    <t>利用目的</t>
    <rPh sb="0" eb="4">
      <t>リヨウモクテキ</t>
    </rPh>
    <phoneticPr fontId="1"/>
  </si>
  <si>
    <t>(用途、工作物の規模等、当該土地の利用計画を可能な限り詳細に記載)</t>
    <rPh sb="1" eb="3">
      <t>ヨウト</t>
    </rPh>
    <rPh sb="4" eb="7">
      <t>コウサクブツ</t>
    </rPh>
    <rPh sb="8" eb="11">
      <t>キボトウ</t>
    </rPh>
    <rPh sb="12" eb="14">
      <t>トウガイ</t>
    </rPh>
    <rPh sb="14" eb="16">
      <t>トチ</t>
    </rPh>
    <rPh sb="17" eb="21">
      <t>リヨウケイカク</t>
    </rPh>
    <rPh sb="22" eb="24">
      <t>カノウ</t>
    </rPh>
    <rPh sb="25" eb="26">
      <t>カギ</t>
    </rPh>
    <rPh sb="27" eb="29">
      <t>ショウサイ</t>
    </rPh>
    <rPh sb="30" eb="32">
      <t>キサイ</t>
    </rPh>
    <phoneticPr fontId="1"/>
  </si>
  <si>
    <t>一体的利用を図る</t>
    <rPh sb="0" eb="5">
      <t>イッタイテキリヨウ</t>
    </rPh>
    <rPh sb="6" eb="7">
      <t>ハカ</t>
    </rPh>
    <phoneticPr fontId="1"/>
  </si>
  <si>
    <t>一団の土地の総面積</t>
  </si>
  <si>
    <t>(うち、今後追加で買い進める予定の面積)</t>
    <rPh sb="4" eb="6">
      <t>コンゴ</t>
    </rPh>
    <rPh sb="6" eb="8">
      <t>ツイカ</t>
    </rPh>
    <phoneticPr fontId="1"/>
  </si>
  <si>
    <t>必要な個別法の手続き状況等</t>
    <rPh sb="3" eb="6">
      <t>コベツホウ</t>
    </rPh>
    <phoneticPr fontId="1"/>
  </si>
  <si>
    <t>（備考）新たな土地利用に</t>
    <rPh sb="1" eb="3">
      <t>ビコウ</t>
    </rPh>
    <rPh sb="4" eb="5">
      <t>アラ</t>
    </rPh>
    <rPh sb="7" eb="11">
      <t>トチリヨウ</t>
    </rPh>
    <phoneticPr fontId="1"/>
  </si>
  <si>
    <t>(手続状況等)</t>
    <rPh sb="1" eb="3">
      <t>テツヅ</t>
    </rPh>
    <rPh sb="3" eb="6">
      <t>ジョウキョウトウ</t>
    </rPh>
    <phoneticPr fontId="1"/>
  </si>
  <si>
    <t>４　土地に存する工作物等に関する事項</t>
    <rPh sb="2" eb="4">
      <t>トチ</t>
    </rPh>
    <phoneticPr fontId="1"/>
  </si>
  <si>
    <t>有無</t>
    <rPh sb="0" eb="2">
      <t>ウム</t>
    </rPh>
    <phoneticPr fontId="1"/>
  </si>
  <si>
    <t>種類・概要・規模・使用年数等</t>
    <rPh sb="0" eb="2">
      <t>シュルイ</t>
    </rPh>
    <rPh sb="3" eb="5">
      <t>ガイヨウ</t>
    </rPh>
    <rPh sb="6" eb="8">
      <t>キボ</t>
    </rPh>
    <rPh sb="9" eb="14">
      <t>シヨウネンスウトウ</t>
    </rPh>
    <phoneticPr fontId="1"/>
  </si>
  <si>
    <t>工作物等の解体予定</t>
    <rPh sb="0" eb="4">
      <t>コウサクブツトウ</t>
    </rPh>
    <rPh sb="5" eb="9">
      <t>カイタイヨテイ</t>
    </rPh>
    <phoneticPr fontId="1"/>
  </si>
  <si>
    <t>(費用負担者)</t>
    <rPh sb="1" eb="6">
      <t>ヒヨウフタンシャ</t>
    </rPh>
    <phoneticPr fontId="1"/>
  </si>
  <si>
    <t>土地の権利と併せた工作物等の権利移転の有無</t>
    <rPh sb="0" eb="2">
      <t>トチ</t>
    </rPh>
    <rPh sb="3" eb="5">
      <t>ケンリ</t>
    </rPh>
    <rPh sb="6" eb="7">
      <t>アワ</t>
    </rPh>
    <rPh sb="9" eb="13">
      <t>コウサクブツトウ</t>
    </rPh>
    <rPh sb="14" eb="18">
      <t>ケンリイテン</t>
    </rPh>
    <rPh sb="19" eb="21">
      <t>ウム</t>
    </rPh>
    <phoneticPr fontId="1"/>
  </si>
  <si>
    <t>工作物等の対価の額</t>
    <rPh sb="0" eb="3">
      <t>コウサクブツ</t>
    </rPh>
    <rPh sb="3" eb="4">
      <t>トウ</t>
    </rPh>
    <rPh sb="5" eb="7">
      <t>タイカ</t>
    </rPh>
    <rPh sb="8" eb="9">
      <t>ガク</t>
    </rPh>
    <phoneticPr fontId="1"/>
  </si>
  <si>
    <t>(税込)</t>
    <rPh sb="1" eb="3">
      <t>ゼイコミ</t>
    </rPh>
    <phoneticPr fontId="1"/>
  </si>
  <si>
    <t>５　その他参考となるべき事項</t>
    <rPh sb="4" eb="5">
      <t>タ</t>
    </rPh>
    <rPh sb="5" eb="7">
      <t>サンコウ</t>
    </rPh>
    <rPh sb="12" eb="14">
      <t>ジコウ</t>
    </rPh>
    <phoneticPr fontId="1"/>
  </si>
  <si>
    <t>土地売買等届出書</t>
    <phoneticPr fontId="1"/>
  </si>
  <si>
    <t>殿</t>
    <phoneticPr fontId="1"/>
  </si>
  <si>
    <t>記</t>
    <phoneticPr fontId="1"/>
  </si>
  <si>
    <t>所在</t>
    <rPh sb="0" eb="2">
      <t>ショザイ</t>
    </rPh>
    <phoneticPr fontId="1"/>
  </si>
  <si>
    <t>住居表示</t>
    <rPh sb="0" eb="4">
      <t>ジュウキョヒョウジ</t>
    </rPh>
    <phoneticPr fontId="1"/>
  </si>
  <si>
    <t>登記簿</t>
    <rPh sb="0" eb="3">
      <t>トウキボ</t>
    </rPh>
    <phoneticPr fontId="1"/>
  </si>
  <si>
    <t>(登記)</t>
    <rPh sb="1" eb="3">
      <t>トウキ</t>
    </rPh>
    <phoneticPr fontId="1"/>
  </si>
  <si>
    <t>地代(年額)</t>
    <phoneticPr fontId="1"/>
  </si>
  <si>
    <t>契約面積</t>
    <phoneticPr fontId="1"/>
  </si>
  <si>
    <t>(法人、代理又は仲介の場合のみ記載)</t>
    <phoneticPr fontId="1"/>
  </si>
  <si>
    <t>注１　譲受人又は譲渡人に共有者がいる場合
　　は、共有者名簿を作成し提出すること。
注２　譲受人が法人の場合、国籍等の欄には、
　　その設立に当たって準拠した法令を制定
　　した国を記載すること。</t>
    <rPh sb="0" eb="1">
      <t>チュウ</t>
    </rPh>
    <rPh sb="3" eb="6">
      <t>ユズリウケニン</t>
    </rPh>
    <rPh sb="6" eb="7">
      <t>マタ</t>
    </rPh>
    <rPh sb="8" eb="10">
      <t>ジョウト</t>
    </rPh>
    <rPh sb="10" eb="11">
      <t>ニン</t>
    </rPh>
    <rPh sb="12" eb="15">
      <t>キョウユウシャ</t>
    </rPh>
    <rPh sb="18" eb="19">
      <t>バ</t>
    </rPh>
    <rPh sb="19" eb="20">
      <t>ゴウ</t>
    </rPh>
    <rPh sb="25" eb="30">
      <t>キョウユウシャメイボ</t>
    </rPh>
    <rPh sb="31" eb="33">
      <t>サクセイ</t>
    </rPh>
    <rPh sb="34" eb="36">
      <t>テイシュツ</t>
    </rPh>
    <rPh sb="42" eb="43">
      <t>チュウ</t>
    </rPh>
    <rPh sb="45" eb="48">
      <t>ユズリウケニン</t>
    </rPh>
    <rPh sb="49" eb="51">
      <t>ホウジン</t>
    </rPh>
    <rPh sb="52" eb="54">
      <t>バアイ</t>
    </rPh>
    <rPh sb="55" eb="57">
      <t>コクセキ</t>
    </rPh>
    <rPh sb="57" eb="58">
      <t>トウ</t>
    </rPh>
    <rPh sb="59" eb="60">
      <t>ラン</t>
    </rPh>
    <rPh sb="68" eb="69">
      <t>セツ</t>
    </rPh>
    <rPh sb="69" eb="70">
      <t>タチ</t>
    </rPh>
    <rPh sb="71" eb="72">
      <t>ア</t>
    </rPh>
    <rPh sb="75" eb="77">
      <t>ジュンキョ</t>
    </rPh>
    <rPh sb="79" eb="81">
      <t>ホウレイ</t>
    </rPh>
    <rPh sb="82" eb="84">
      <t>セイテイ</t>
    </rPh>
    <rPh sb="89" eb="90">
      <t>クニ</t>
    </rPh>
    <rPh sb="91" eb="93">
      <t>キサイ</t>
    </rPh>
    <phoneticPr fontId="1"/>
  </si>
  <si>
    <t>契約年月日</t>
    <rPh sb="0" eb="5">
      <t>ケイヤクネンガッピ</t>
    </rPh>
    <phoneticPr fontId="1"/>
  </si>
  <si>
    <t>契約において移転・設定する権利の種類</t>
    <phoneticPr fontId="1"/>
  </si>
  <si>
    <t>所有権</t>
    <rPh sb="0" eb="3">
      <t>ショユウケン</t>
    </rPh>
    <phoneticPr fontId="1"/>
  </si>
  <si>
    <t>権利の移転・設定</t>
    <rPh sb="0" eb="2">
      <t>ケンリ</t>
    </rPh>
    <rPh sb="3" eb="5">
      <t>イテン</t>
    </rPh>
    <rPh sb="6" eb="8">
      <t>セッテイ</t>
    </rPh>
    <phoneticPr fontId="1"/>
  </si>
  <si>
    <t>移転</t>
    <rPh sb="0" eb="2">
      <t>イテン</t>
    </rPh>
    <phoneticPr fontId="1"/>
  </si>
  <si>
    <t>設定</t>
    <rPh sb="0" eb="2">
      <t>セッテイ</t>
    </rPh>
    <phoneticPr fontId="1"/>
  </si>
  <si>
    <t>譲受人の国籍等</t>
    <rPh sb="0" eb="3">
      <t>ユズリウケニン</t>
    </rPh>
    <rPh sb="4" eb="7">
      <t>コクセキトウ</t>
    </rPh>
    <phoneticPr fontId="1"/>
  </si>
  <si>
    <t>日本</t>
    <rPh sb="0" eb="2">
      <t>ニホン</t>
    </rPh>
    <phoneticPr fontId="1"/>
  </si>
  <si>
    <t>譲受人の業種</t>
    <rPh sb="0" eb="3">
      <t>ユズリウケニン</t>
    </rPh>
    <rPh sb="4" eb="6">
      <t>ギョウシュ</t>
    </rPh>
    <phoneticPr fontId="1"/>
  </si>
  <si>
    <t>不動産業</t>
    <rPh sb="0" eb="4">
      <t>フドウサンギョウ</t>
    </rPh>
    <phoneticPr fontId="1"/>
  </si>
  <si>
    <t>建設業</t>
    <rPh sb="0" eb="3">
      <t>ケンセツギョウ</t>
    </rPh>
    <phoneticPr fontId="1"/>
  </si>
  <si>
    <t>金融保険業</t>
    <rPh sb="0" eb="5">
      <t>キンユウホケンギョウ</t>
    </rPh>
    <phoneticPr fontId="1"/>
  </si>
  <si>
    <t>製造業</t>
    <rPh sb="0" eb="3">
      <t>セイゾウギョウ</t>
    </rPh>
    <phoneticPr fontId="1"/>
  </si>
  <si>
    <t>商業</t>
    <rPh sb="0" eb="2">
      <t>ショウギョウ</t>
    </rPh>
    <phoneticPr fontId="1"/>
  </si>
  <si>
    <t>運輸業</t>
    <rPh sb="0" eb="3">
      <t>ウンユギョウ</t>
    </rPh>
    <phoneticPr fontId="1"/>
  </si>
  <si>
    <t>永住者又は特別永住者</t>
    <rPh sb="0" eb="4">
      <t>エイジュウシャマタ</t>
    </rPh>
    <rPh sb="5" eb="10">
      <t>トクベツエイジュウシャ</t>
    </rPh>
    <phoneticPr fontId="1"/>
  </si>
  <si>
    <t>該当する</t>
    <rPh sb="0" eb="2">
      <t>ガイトウ</t>
    </rPh>
    <phoneticPr fontId="1"/>
  </si>
  <si>
    <t>該当しない</t>
    <rPh sb="0" eb="2">
      <t>ガイトウ</t>
    </rPh>
    <phoneticPr fontId="1"/>
  </si>
  <si>
    <t>相手方（譲渡人）の種別</t>
    <rPh sb="0" eb="3">
      <t>アイテガタ</t>
    </rPh>
    <rPh sb="4" eb="7">
      <t>ジョウトニン</t>
    </rPh>
    <rPh sb="9" eb="11">
      <t>シュベツ</t>
    </rPh>
    <phoneticPr fontId="1"/>
  </si>
  <si>
    <t>相手方（譲渡人）の法人代表者名</t>
    <rPh sb="0" eb="3">
      <t>アイテガタ</t>
    </rPh>
    <rPh sb="4" eb="7">
      <t>ジョウトニン</t>
    </rPh>
    <rPh sb="9" eb="15">
      <t>ホウジンダイヒョウシャメイ</t>
    </rPh>
    <phoneticPr fontId="1"/>
  </si>
  <si>
    <t>相手方（譲渡人）の郵便番号</t>
    <rPh sb="0" eb="3">
      <t>アイテガタ</t>
    </rPh>
    <rPh sb="4" eb="7">
      <t>ジョウトニン</t>
    </rPh>
    <rPh sb="9" eb="13">
      <t>ユウビンバンゴウ</t>
    </rPh>
    <phoneticPr fontId="1"/>
  </si>
  <si>
    <t>登記簿上の所在及び地番</t>
    <rPh sb="0" eb="4">
      <t>トウキボジョウ</t>
    </rPh>
    <rPh sb="5" eb="8">
      <t>ショザイオヨ</t>
    </rPh>
    <rPh sb="9" eb="11">
      <t>チバン</t>
    </rPh>
    <phoneticPr fontId="1"/>
  </si>
  <si>
    <t>筆数（合計）【単位：筆】</t>
    <rPh sb="0" eb="2">
      <t>フデスウ</t>
    </rPh>
    <rPh sb="3" eb="5">
      <t>ゴウケイ</t>
    </rPh>
    <rPh sb="7" eb="9">
      <t>タンイ</t>
    </rPh>
    <rPh sb="10" eb="11">
      <t>フデ</t>
    </rPh>
    <phoneticPr fontId="1"/>
  </si>
  <si>
    <t>D-3</t>
    <phoneticPr fontId="1"/>
  </si>
  <si>
    <t>主たる地目（登記簿）</t>
    <rPh sb="0" eb="1">
      <t>シュ</t>
    </rPh>
    <rPh sb="3" eb="5">
      <t>チモク</t>
    </rPh>
    <rPh sb="6" eb="9">
      <t>トウキボ</t>
    </rPh>
    <phoneticPr fontId="1"/>
  </si>
  <si>
    <t>主たる地目以外の地目（登記簿）</t>
    <rPh sb="0" eb="1">
      <t>シュ</t>
    </rPh>
    <rPh sb="3" eb="7">
      <t>チモクイガイ</t>
    </rPh>
    <rPh sb="8" eb="10">
      <t>チモク</t>
    </rPh>
    <rPh sb="11" eb="14">
      <t>トウキボ</t>
    </rPh>
    <phoneticPr fontId="1"/>
  </si>
  <si>
    <t>主たる地目（現況）</t>
    <rPh sb="0" eb="1">
      <t>シュ</t>
    </rPh>
    <rPh sb="3" eb="5">
      <t>チモク</t>
    </rPh>
    <rPh sb="6" eb="8">
      <t>ゲンキョウ</t>
    </rPh>
    <phoneticPr fontId="1"/>
  </si>
  <si>
    <t>主たる地目以外の地目（現況）</t>
    <rPh sb="0" eb="1">
      <t>シュ</t>
    </rPh>
    <rPh sb="3" eb="7">
      <t>チモクイガイ</t>
    </rPh>
    <rPh sb="8" eb="10">
      <t>チモク</t>
    </rPh>
    <rPh sb="11" eb="13">
      <t>ゲンキョウ</t>
    </rPh>
    <phoneticPr fontId="1"/>
  </si>
  <si>
    <t>契約面積【単位：平方メートル】</t>
    <rPh sb="0" eb="4">
      <t>ケイヤクメンセキ</t>
    </rPh>
    <rPh sb="5" eb="7">
      <t>タンイ</t>
    </rPh>
    <rPh sb="8" eb="10">
      <t>ヘイホウ</t>
    </rPh>
    <phoneticPr fontId="1"/>
  </si>
  <si>
    <t>権利移転等の態様</t>
    <rPh sb="0" eb="5">
      <t>ケンリイテントウ</t>
    </rPh>
    <rPh sb="6" eb="8">
      <t>タイヨウ</t>
    </rPh>
    <phoneticPr fontId="1"/>
  </si>
  <si>
    <t>所有権売買</t>
    <rPh sb="0" eb="5">
      <t>ショユウケンバイバイ</t>
    </rPh>
    <phoneticPr fontId="1"/>
  </si>
  <si>
    <t>借地権売買</t>
    <rPh sb="0" eb="5">
      <t>シャクチケンバイバイ</t>
    </rPh>
    <phoneticPr fontId="1"/>
  </si>
  <si>
    <t>底地権売買</t>
    <rPh sb="0" eb="3">
      <t>ソコチケン</t>
    </rPh>
    <rPh sb="3" eb="5">
      <t>バイバイ</t>
    </rPh>
    <phoneticPr fontId="1"/>
  </si>
  <si>
    <t>交換</t>
    <rPh sb="0" eb="2">
      <t>コウカン</t>
    </rPh>
    <phoneticPr fontId="1"/>
  </si>
  <si>
    <t>代物弁済</t>
    <rPh sb="0" eb="4">
      <t>ダイブツベンサイ</t>
    </rPh>
    <phoneticPr fontId="1"/>
  </si>
  <si>
    <t>譲渡担保</t>
    <rPh sb="0" eb="4">
      <t>ジョウトタンポ</t>
    </rPh>
    <phoneticPr fontId="1"/>
  </si>
  <si>
    <t>売買予約</t>
    <rPh sb="0" eb="4">
      <t>バイバイヨヤク</t>
    </rPh>
    <phoneticPr fontId="1"/>
  </si>
  <si>
    <t>定期借地権</t>
    <rPh sb="0" eb="5">
      <t>テイキシャクチケン</t>
    </rPh>
    <phoneticPr fontId="1"/>
  </si>
  <si>
    <t>共有持分一部移転</t>
    <rPh sb="0" eb="8">
      <t>キョウユウモチブンイチブイテン</t>
    </rPh>
    <phoneticPr fontId="1"/>
  </si>
  <si>
    <t>地上権売買</t>
    <rPh sb="0" eb="5">
      <t>チジョウケンバイバイ</t>
    </rPh>
    <phoneticPr fontId="1"/>
  </si>
  <si>
    <t>賃借権売買</t>
    <rPh sb="0" eb="5">
      <t>チンシャクケンバイバイ</t>
    </rPh>
    <phoneticPr fontId="1"/>
  </si>
  <si>
    <t>地位譲渡</t>
    <rPh sb="0" eb="4">
      <t>チイジョウト</t>
    </rPh>
    <phoneticPr fontId="1"/>
  </si>
  <si>
    <t>第三者のためにする契約</t>
    <rPh sb="0" eb="3">
      <t>ダイサンシャ</t>
    </rPh>
    <rPh sb="9" eb="11">
      <t>ケイヤク</t>
    </rPh>
    <phoneticPr fontId="1"/>
  </si>
  <si>
    <t>形成権の譲渡</t>
    <rPh sb="0" eb="3">
      <t>ケイセイケン</t>
    </rPh>
    <rPh sb="4" eb="6">
      <t>ジョウト</t>
    </rPh>
    <phoneticPr fontId="1"/>
  </si>
  <si>
    <t>停止（解除）条件付契約</t>
    <rPh sb="0" eb="2">
      <t>テイシ</t>
    </rPh>
    <rPh sb="3" eb="5">
      <t>カイジョ</t>
    </rPh>
    <rPh sb="6" eb="11">
      <t>ジョウケンツキケイヤク</t>
    </rPh>
    <phoneticPr fontId="1"/>
  </si>
  <si>
    <t>権利の移転等の態様</t>
    <rPh sb="0" eb="2">
      <t>ケンリ</t>
    </rPh>
    <rPh sb="3" eb="5">
      <t>イテン</t>
    </rPh>
    <rPh sb="5" eb="6">
      <t>トウ</t>
    </rPh>
    <rPh sb="7" eb="9">
      <t>タイヨウ</t>
    </rPh>
    <phoneticPr fontId="1"/>
  </si>
  <si>
    <t>権利の移転等の態様</t>
    <phoneticPr fontId="1"/>
  </si>
  <si>
    <t>土地の対価の額</t>
    <rPh sb="0" eb="2">
      <t>トチ</t>
    </rPh>
    <phoneticPr fontId="1"/>
  </si>
  <si>
    <t>土地の対価の額【単位：円】</t>
    <rPh sb="0" eb="2">
      <t>トチ</t>
    </rPh>
    <rPh sb="3" eb="5">
      <t>タイカ</t>
    </rPh>
    <rPh sb="6" eb="7">
      <t>ガク</t>
    </rPh>
    <rPh sb="8" eb="10">
      <t>タンイ</t>
    </rPh>
    <rPh sb="11" eb="12">
      <t>エン</t>
    </rPh>
    <phoneticPr fontId="1"/>
  </si>
  <si>
    <t>地代（年額）【単位：円】</t>
    <rPh sb="0" eb="2">
      <t>チダイ</t>
    </rPh>
    <rPh sb="3" eb="5">
      <t>ネンガク</t>
    </rPh>
    <rPh sb="7" eb="9">
      <t>タンイ</t>
    </rPh>
    <rPh sb="10" eb="11">
      <t>エン</t>
    </rPh>
    <phoneticPr fontId="1"/>
  </si>
  <si>
    <t>３　土地の利用目的等に関する事項</t>
    <rPh sb="2" eb="4">
      <t>トチ</t>
    </rPh>
    <rPh sb="5" eb="7">
      <t>リヨウ</t>
    </rPh>
    <rPh sb="7" eb="9">
      <t>モクテキ</t>
    </rPh>
    <rPh sb="9" eb="10">
      <t>トウ</t>
    </rPh>
    <rPh sb="11" eb="12">
      <t>カン</t>
    </rPh>
    <rPh sb="14" eb="16">
      <t>ジコウ</t>
    </rPh>
    <phoneticPr fontId="1"/>
  </si>
  <si>
    <t>契約書の内容から一筆ごとの地目・面積が確認できない場合や、すべての筆についての地番・共有持分割合・地目を記載できない場合は、「土地に関する事項（別紙）」を作成の上、添付してください。</t>
    <rPh sb="0" eb="3">
      <t>ケイヤクショ</t>
    </rPh>
    <rPh sb="4" eb="6">
      <t>ナイヨウ</t>
    </rPh>
    <rPh sb="8" eb="10">
      <t>イッピツ</t>
    </rPh>
    <rPh sb="13" eb="15">
      <t>チモク</t>
    </rPh>
    <rPh sb="16" eb="18">
      <t>メンセキ</t>
    </rPh>
    <rPh sb="19" eb="21">
      <t>カクニン</t>
    </rPh>
    <rPh sb="25" eb="27">
      <t>バアイ</t>
    </rPh>
    <rPh sb="63" eb="65">
      <t>トチ</t>
    </rPh>
    <phoneticPr fontId="1"/>
  </si>
  <si>
    <t>一団の土地（新規）：今後、一団の土地として買い進める予定等がある。</t>
    <rPh sb="0" eb="2">
      <t>イチダン</t>
    </rPh>
    <rPh sb="3" eb="5">
      <t>トチ</t>
    </rPh>
    <rPh sb="6" eb="8">
      <t>シンキ</t>
    </rPh>
    <rPh sb="10" eb="12">
      <t>コンゴ</t>
    </rPh>
    <rPh sb="13" eb="15">
      <t>イチダン</t>
    </rPh>
    <rPh sb="16" eb="18">
      <t>トチ</t>
    </rPh>
    <rPh sb="21" eb="29">
      <t>カイススメルヨテイトウ</t>
    </rPh>
    <phoneticPr fontId="1"/>
  </si>
  <si>
    <t>単独の届出：従前及び今後において一団となる土地取得がない。</t>
    <rPh sb="0" eb="2">
      <t>タンドク</t>
    </rPh>
    <rPh sb="3" eb="5">
      <t>トドケデ</t>
    </rPh>
    <rPh sb="6" eb="9">
      <t>ジュウゼンオヨ</t>
    </rPh>
    <rPh sb="10" eb="12">
      <t>コンゴ</t>
    </rPh>
    <rPh sb="16" eb="18">
      <t>イチダン</t>
    </rPh>
    <rPh sb="21" eb="25">
      <t>トチシュトク</t>
    </rPh>
    <phoneticPr fontId="1"/>
  </si>
  <si>
    <t>一団の土地（継続）：従前の土地取得等とあわせて一団である。</t>
    <rPh sb="0" eb="2">
      <t>イチダン</t>
    </rPh>
    <rPh sb="3" eb="5">
      <t>トチ</t>
    </rPh>
    <rPh sb="6" eb="8">
      <t>ケイゾク</t>
    </rPh>
    <rPh sb="10" eb="12">
      <t>ジュウゼン</t>
    </rPh>
    <rPh sb="13" eb="18">
      <t>トチシュトクトウ</t>
    </rPh>
    <rPh sb="23" eb="25">
      <t>イチダン</t>
    </rPh>
    <phoneticPr fontId="1"/>
  </si>
  <si>
    <t>E-3</t>
    <phoneticPr fontId="1"/>
  </si>
  <si>
    <t>市街化区域</t>
    <rPh sb="0" eb="5">
      <t>シガイカクイキ</t>
    </rPh>
    <phoneticPr fontId="1"/>
  </si>
  <si>
    <t>市街化調整区域</t>
    <rPh sb="0" eb="7">
      <t>シガイカチョウセイクイキ</t>
    </rPh>
    <phoneticPr fontId="1"/>
  </si>
  <si>
    <t>都市計画区域外</t>
    <rPh sb="0" eb="7">
      <t>トシケイカククイキガイ</t>
    </rPh>
    <phoneticPr fontId="1"/>
  </si>
  <si>
    <t>用途地域</t>
    <rPh sb="0" eb="4">
      <t>ヨウトチイキ</t>
    </rPh>
    <phoneticPr fontId="1"/>
  </si>
  <si>
    <t>第一種低層住居専用地域</t>
    <rPh sb="0" eb="3">
      <t>ダイイッシュ</t>
    </rPh>
    <rPh sb="3" eb="11">
      <t>テイソウジュウキョセンヨウチイキ</t>
    </rPh>
    <phoneticPr fontId="1"/>
  </si>
  <si>
    <t>第二種低層住居専用地域</t>
    <rPh sb="0" eb="7">
      <t>ダイニシュテイソウジュウキョ</t>
    </rPh>
    <rPh sb="7" eb="11">
      <t>センヨウチイキ</t>
    </rPh>
    <phoneticPr fontId="1"/>
  </si>
  <si>
    <t>第一種中高層住居専用地域</t>
    <rPh sb="0" eb="3">
      <t>ダイイッシュ</t>
    </rPh>
    <rPh sb="3" eb="12">
      <t>チュウコウソウジュウキョセンヨウチイキ</t>
    </rPh>
    <phoneticPr fontId="1"/>
  </si>
  <si>
    <t>第二種低高層住居専用地域</t>
    <rPh sb="0" eb="6">
      <t>ダイニシュテイコウソウ</t>
    </rPh>
    <rPh sb="6" eb="12">
      <t>ジュウキョセンヨウチイキ</t>
    </rPh>
    <phoneticPr fontId="1"/>
  </si>
  <si>
    <t>第一種住居地域</t>
    <rPh sb="0" eb="3">
      <t>ダイイッシュ</t>
    </rPh>
    <rPh sb="3" eb="7">
      <t>ジュウキョチイキ</t>
    </rPh>
    <phoneticPr fontId="1"/>
  </si>
  <si>
    <t>第二種住居地域</t>
    <rPh sb="0" eb="3">
      <t>ダイニシュ</t>
    </rPh>
    <rPh sb="3" eb="7">
      <t>ジュウキョチイキ</t>
    </rPh>
    <phoneticPr fontId="1"/>
  </si>
  <si>
    <t>準住居地域</t>
    <rPh sb="0" eb="5">
      <t>ジュンジュウキョチイキ</t>
    </rPh>
    <phoneticPr fontId="1"/>
  </si>
  <si>
    <t>近隣商業地域</t>
    <rPh sb="0" eb="6">
      <t>キンリンショウギョウチイキ</t>
    </rPh>
    <phoneticPr fontId="1"/>
  </si>
  <si>
    <t>商業地域</t>
    <rPh sb="0" eb="4">
      <t>ショウギョウチイキ</t>
    </rPh>
    <phoneticPr fontId="1"/>
  </si>
  <si>
    <t>準工業地域</t>
    <rPh sb="0" eb="5">
      <t>ジュンコウギョウチイキ</t>
    </rPh>
    <phoneticPr fontId="1"/>
  </si>
  <si>
    <t>工業地域</t>
    <rPh sb="0" eb="4">
      <t>コウギョウチイキ</t>
    </rPh>
    <phoneticPr fontId="1"/>
  </si>
  <si>
    <t>工業専用地域</t>
    <rPh sb="0" eb="6">
      <t>コウギョウセンヨウチイキ</t>
    </rPh>
    <phoneticPr fontId="1"/>
  </si>
  <si>
    <t>利用目的</t>
    <phoneticPr fontId="1"/>
  </si>
  <si>
    <t>　注３　契約書の内容から一筆ごとの地目・面積が確認できない場合は、別紙を作成し提出すること。
　注４　全ての筆についての地番・共有持分割合・地目を記載できない場合は、別紙を作成し提出すること。</t>
    <rPh sb="1" eb="2">
      <t>チュウ</t>
    </rPh>
    <rPh sb="51" eb="52">
      <t>スベ</t>
    </rPh>
    <phoneticPr fontId="1"/>
  </si>
  <si>
    <t>有</t>
    <rPh sb="0" eb="1">
      <t>ア</t>
    </rPh>
    <phoneticPr fontId="1"/>
  </si>
  <si>
    <t>無</t>
    <rPh sb="0" eb="1">
      <t>ナ</t>
    </rPh>
    <phoneticPr fontId="1"/>
  </si>
  <si>
    <t>一団の土地の総面積【単位：平方メートル】</t>
    <rPh sb="0" eb="2">
      <t>イチダン</t>
    </rPh>
    <rPh sb="3" eb="5">
      <t>トチ</t>
    </rPh>
    <rPh sb="6" eb="9">
      <t>ソウメンセキ</t>
    </rPh>
    <rPh sb="10" eb="12">
      <t>タンイ</t>
    </rPh>
    <rPh sb="11" eb="12">
      <t>ハカ</t>
    </rPh>
    <rPh sb="13" eb="15">
      <t>イチダン</t>
    </rPh>
    <rPh sb="16" eb="18">
      <t>トチソウメンセキ</t>
    </rPh>
    <phoneticPr fontId="1"/>
  </si>
  <si>
    <t>今後追加で買い進める予定の面積【単位：平方メートル】</t>
    <rPh sb="0" eb="2">
      <t>コンゴ</t>
    </rPh>
    <rPh sb="2" eb="4">
      <t>ツイカ</t>
    </rPh>
    <rPh sb="5" eb="6">
      <t>カ</t>
    </rPh>
    <rPh sb="7" eb="8">
      <t>スス</t>
    </rPh>
    <rPh sb="10" eb="12">
      <t>ヨテイ</t>
    </rPh>
    <rPh sb="13" eb="15">
      <t>メンセキ</t>
    </rPh>
    <rPh sb="16" eb="18">
      <t>タンイ</t>
    </rPh>
    <rPh sb="17" eb="18">
      <t>ハカ</t>
    </rPh>
    <rPh sb="19" eb="21">
      <t>イチダン</t>
    </rPh>
    <rPh sb="22" eb="24">
      <t>トチソウメンセキ</t>
    </rPh>
    <phoneticPr fontId="1"/>
  </si>
  <si>
    <t>→永住者又は特別永住者</t>
    <rPh sb="1" eb="5">
      <t>エイジュウシャマタ</t>
    </rPh>
    <rPh sb="6" eb="11">
      <t>トクベツエイジュウシャ</t>
    </rPh>
    <phoneticPr fontId="1"/>
  </si>
  <si>
    <t>個別法手続の有無：都市計画法</t>
    <rPh sb="0" eb="2">
      <t>コベツ</t>
    </rPh>
    <rPh sb="2" eb="3">
      <t>ホウ</t>
    </rPh>
    <rPh sb="3" eb="5">
      <t>テツヅキ</t>
    </rPh>
    <rPh sb="6" eb="8">
      <t>ウム</t>
    </rPh>
    <rPh sb="9" eb="11">
      <t>トシ</t>
    </rPh>
    <rPh sb="11" eb="14">
      <t>ケイカクホウ</t>
    </rPh>
    <phoneticPr fontId="1"/>
  </si>
  <si>
    <t>個別法手続の有無</t>
    <rPh sb="0" eb="5">
      <t>コベツホウテツヅ</t>
    </rPh>
    <rPh sb="6" eb="8">
      <t>ウム</t>
    </rPh>
    <phoneticPr fontId="1"/>
  </si>
  <si>
    <t>個別法手続の有無：農地法</t>
    <rPh sb="0" eb="2">
      <t>コベツ</t>
    </rPh>
    <rPh sb="2" eb="3">
      <t>ホウ</t>
    </rPh>
    <rPh sb="3" eb="5">
      <t>テツヅキ</t>
    </rPh>
    <rPh sb="6" eb="8">
      <t>ウム</t>
    </rPh>
    <rPh sb="9" eb="12">
      <t>ノウチホウ</t>
    </rPh>
    <phoneticPr fontId="1"/>
  </si>
  <si>
    <t>個別法手続の有無：森林法</t>
    <rPh sb="0" eb="2">
      <t>コベツ</t>
    </rPh>
    <rPh sb="2" eb="3">
      <t>ホウ</t>
    </rPh>
    <rPh sb="3" eb="5">
      <t>テツヅキ</t>
    </rPh>
    <rPh sb="6" eb="8">
      <t>ウム</t>
    </rPh>
    <rPh sb="9" eb="12">
      <t>シンリンホウ</t>
    </rPh>
    <phoneticPr fontId="1"/>
  </si>
  <si>
    <t>個別法手続の有無：その他</t>
    <rPh sb="0" eb="2">
      <t>コベツ</t>
    </rPh>
    <rPh sb="2" eb="3">
      <t>ホウ</t>
    </rPh>
    <rPh sb="3" eb="5">
      <t>テツヅキ</t>
    </rPh>
    <rPh sb="6" eb="8">
      <t>ウム</t>
    </rPh>
    <rPh sb="11" eb="12">
      <t>タ</t>
    </rPh>
    <phoneticPr fontId="1"/>
  </si>
  <si>
    <t>個別法の手続状況等</t>
    <rPh sb="0" eb="3">
      <t>コベツホウ</t>
    </rPh>
    <rPh sb="4" eb="6">
      <t>テツヅ</t>
    </rPh>
    <rPh sb="6" eb="9">
      <t>ジョウキョウトウ</t>
    </rPh>
    <phoneticPr fontId="1"/>
  </si>
  <si>
    <t>工作物等の有無</t>
    <rPh sb="0" eb="4">
      <t>コウサクブツトウ</t>
    </rPh>
    <phoneticPr fontId="1"/>
  </si>
  <si>
    <t>工作物等の有無</t>
    <rPh sb="0" eb="4">
      <t>コウサクブツトウ</t>
    </rPh>
    <rPh sb="5" eb="7">
      <t>ウム</t>
    </rPh>
    <phoneticPr fontId="1"/>
  </si>
  <si>
    <t>工作物等の内容</t>
    <rPh sb="0" eb="3">
      <t>コウサクブツ</t>
    </rPh>
    <rPh sb="3" eb="4">
      <t>トウ</t>
    </rPh>
    <rPh sb="5" eb="7">
      <t>ナイヨウ</t>
    </rPh>
    <phoneticPr fontId="1"/>
  </si>
  <si>
    <t>→費用負担者</t>
    <rPh sb="1" eb="6">
      <t>ヒヨウフタンシャ</t>
    </rPh>
    <phoneticPr fontId="1"/>
  </si>
  <si>
    <t>工作物等の権利移転の有無</t>
    <rPh sb="0" eb="4">
      <t>コウサクブツトウ</t>
    </rPh>
    <rPh sb="5" eb="9">
      <t>ケンリイテン</t>
    </rPh>
    <rPh sb="10" eb="12">
      <t>ウム</t>
    </rPh>
    <phoneticPr fontId="1"/>
  </si>
  <si>
    <t>移転する権利の種類：所有権</t>
    <rPh sb="0" eb="2">
      <t>イテン</t>
    </rPh>
    <rPh sb="4" eb="6">
      <t>ケンリ</t>
    </rPh>
    <rPh sb="7" eb="9">
      <t>シュルイ</t>
    </rPh>
    <rPh sb="10" eb="13">
      <t>ショユウケン</t>
    </rPh>
    <phoneticPr fontId="1"/>
  </si>
  <si>
    <t>移転する権利の種類：賃借権</t>
    <rPh sb="0" eb="2">
      <t>イテン</t>
    </rPh>
    <rPh sb="4" eb="6">
      <t>ケンリ</t>
    </rPh>
    <rPh sb="7" eb="9">
      <t>シュルイ</t>
    </rPh>
    <rPh sb="10" eb="13">
      <t>チンシャクケン</t>
    </rPh>
    <phoneticPr fontId="1"/>
  </si>
  <si>
    <t>移転する権利の種類：信託受益権</t>
    <rPh sb="0" eb="2">
      <t>イテン</t>
    </rPh>
    <rPh sb="4" eb="6">
      <t>ケンリ</t>
    </rPh>
    <rPh sb="7" eb="9">
      <t>シュルイ</t>
    </rPh>
    <rPh sb="10" eb="15">
      <t>シンタクジュエキケン</t>
    </rPh>
    <phoneticPr fontId="1"/>
  </si>
  <si>
    <t>移転する権利の種類：その他</t>
    <rPh sb="0" eb="2">
      <t>イテン</t>
    </rPh>
    <rPh sb="4" eb="6">
      <t>ケンリ</t>
    </rPh>
    <rPh sb="7" eb="9">
      <t>シュルイ</t>
    </rPh>
    <rPh sb="12" eb="13">
      <t>タ</t>
    </rPh>
    <phoneticPr fontId="1"/>
  </si>
  <si>
    <t>移転する権利の種類</t>
    <rPh sb="0" eb="2">
      <t>イテン</t>
    </rPh>
    <rPh sb="4" eb="6">
      <t>ケンリ</t>
    </rPh>
    <rPh sb="7" eb="9">
      <t>シュルイ</t>
    </rPh>
    <phoneticPr fontId="1"/>
  </si>
  <si>
    <t>工作物等の対価の額【単位：円】</t>
    <rPh sb="0" eb="4">
      <t>コウサクブツトウ</t>
    </rPh>
    <rPh sb="5" eb="7">
      <t>タイカ</t>
    </rPh>
    <rPh sb="8" eb="9">
      <t>ガク</t>
    </rPh>
    <rPh sb="10" eb="12">
      <t>タンイ</t>
    </rPh>
    <rPh sb="13" eb="14">
      <t>エン</t>
    </rPh>
    <phoneticPr fontId="1"/>
  </si>
  <si>
    <t>契約書の写し</t>
    <rPh sb="0" eb="3">
      <t>ケイヤクショ</t>
    </rPh>
    <rPh sb="4" eb="5">
      <t>ウツ</t>
    </rPh>
    <phoneticPr fontId="1"/>
  </si>
  <si>
    <t>予定あり</t>
    <rPh sb="0" eb="2">
      <t>ヨテイ</t>
    </rPh>
    <phoneticPr fontId="1"/>
  </si>
  <si>
    <t>予定なし</t>
    <rPh sb="0" eb="2">
      <t>ヨテイ</t>
    </rPh>
    <phoneticPr fontId="1"/>
  </si>
  <si>
    <t>　下記の土地に係る国土利用計画法第23条第１項の規定に基づく土地売買等届出書</t>
    <rPh sb="1" eb="3">
      <t>カキ</t>
    </rPh>
    <rPh sb="4" eb="6">
      <t>トチ</t>
    </rPh>
    <rPh sb="7" eb="8">
      <t>カカ</t>
    </rPh>
    <rPh sb="9" eb="16">
      <t>コクドリヨウケイカクホウ</t>
    </rPh>
    <rPh sb="16" eb="17">
      <t>ダイ</t>
    </rPh>
    <rPh sb="19" eb="20">
      <t>ジョウ</t>
    </rPh>
    <rPh sb="20" eb="21">
      <t>ダイ</t>
    </rPh>
    <rPh sb="22" eb="23">
      <t>コウ</t>
    </rPh>
    <rPh sb="24" eb="26">
      <t>キテイ</t>
    </rPh>
    <rPh sb="27" eb="28">
      <t>モト</t>
    </rPh>
    <rPh sb="30" eb="35">
      <t>トチバイバイトウ</t>
    </rPh>
    <rPh sb="35" eb="38">
      <t>トドケデショ</t>
    </rPh>
    <phoneticPr fontId="1"/>
  </si>
  <si>
    <t>の提出及び当該届出書の記載内容の訂正並びに通知書の受理に関すること。</t>
    <rPh sb="1" eb="3">
      <t>テイシュツ</t>
    </rPh>
    <rPh sb="3" eb="4">
      <t>オヨ</t>
    </rPh>
    <rPh sb="5" eb="10">
      <t>トウガイトドケデショ</t>
    </rPh>
    <rPh sb="11" eb="15">
      <t>キサイナイヨウ</t>
    </rPh>
    <rPh sb="16" eb="18">
      <t>テイセイ</t>
    </rPh>
    <rPh sb="18" eb="19">
      <t>ナラ</t>
    </rPh>
    <rPh sb="21" eb="24">
      <t>ツウチショ</t>
    </rPh>
    <rPh sb="25" eb="27">
      <t>ジュリ</t>
    </rPh>
    <rPh sb="28" eb="29">
      <t>カン</t>
    </rPh>
    <phoneticPr fontId="1"/>
  </si>
  <si>
    <t>登記</t>
    <rPh sb="0" eb="2">
      <t>トウキ</t>
    </rPh>
    <phoneticPr fontId="1"/>
  </si>
  <si>
    <t>現況</t>
    <rPh sb="0" eb="2">
      <t>ゲンキョウ</t>
    </rPh>
    <phoneticPr fontId="1"/>
  </si>
  <si>
    <t>契約面積</t>
    <rPh sb="0" eb="4">
      <t>ケイヤクメンセキ</t>
    </rPh>
    <phoneticPr fontId="1"/>
  </si>
  <si>
    <t>共有持分割合</t>
    <rPh sb="0" eb="6">
      <t>キョウユウモチブンワリアイ</t>
    </rPh>
    <phoneticPr fontId="1"/>
  </si>
  <si>
    <r>
      <t>(m</t>
    </r>
    <r>
      <rPr>
        <vertAlign val="superscript"/>
        <sz val="10.5"/>
        <color theme="1"/>
        <rFont val="BIZ UD明朝 Medium"/>
        <family val="1"/>
        <charset val="128"/>
      </rPr>
      <t>2</t>
    </r>
    <r>
      <rPr>
        <sz val="10.5"/>
        <color theme="1"/>
        <rFont val="BIZ UD明朝 Medium"/>
        <family val="1"/>
        <charset val="128"/>
      </rPr>
      <t>)</t>
    </r>
    <phoneticPr fontId="1"/>
  </si>
  <si>
    <t>分の</t>
    <rPh sb="0" eb="1">
      <t>ブン</t>
    </rPh>
    <phoneticPr fontId="1"/>
  </si>
  <si>
    <t>　共有持分割合は、共有の場合のみ、届出に係るものを記載すること。</t>
    <rPh sb="1" eb="7">
      <t>キョウユウモチブンワリアイ</t>
    </rPh>
    <rPh sb="9" eb="11">
      <t>キョウユウ</t>
    </rPh>
    <rPh sb="12" eb="14">
      <t>バアイ</t>
    </rPh>
    <rPh sb="17" eb="19">
      <t>トドケデ</t>
    </rPh>
    <rPh sb="20" eb="21">
      <t>カカ</t>
    </rPh>
    <rPh sb="25" eb="27">
      <t>キサイ</t>
    </rPh>
    <phoneticPr fontId="1"/>
  </si>
  <si>
    <t>A 申請者（譲受人）の情報【1/2】</t>
    <rPh sb="6" eb="9">
      <t>ユズリウケニン</t>
    </rPh>
    <phoneticPr fontId="1"/>
  </si>
  <si>
    <t>B-3</t>
    <phoneticPr fontId="1"/>
  </si>
  <si>
    <t>B-4</t>
    <phoneticPr fontId="1"/>
  </si>
  <si>
    <t>B-5</t>
    <phoneticPr fontId="1"/>
  </si>
  <si>
    <t>C 代理人の情報</t>
    <rPh sb="2" eb="5">
      <t>ダイリニン</t>
    </rPh>
    <rPh sb="6" eb="8">
      <t>ジョウホウ</t>
    </rPh>
    <phoneticPr fontId="1"/>
  </si>
  <si>
    <t>D 契約内容に関する事項</t>
    <rPh sb="2" eb="6">
      <t>ケイヤクナイヨウ</t>
    </rPh>
    <phoneticPr fontId="1"/>
  </si>
  <si>
    <t>D-4</t>
  </si>
  <si>
    <t>D-5</t>
  </si>
  <si>
    <t>D-6</t>
  </si>
  <si>
    <t>D-7</t>
  </si>
  <si>
    <t>D-8</t>
  </si>
  <si>
    <t>D-9</t>
  </si>
  <si>
    <t>D-10</t>
  </si>
  <si>
    <t>E 土地に関する事項</t>
    <rPh sb="2" eb="4">
      <t>トチ</t>
    </rPh>
    <rPh sb="5" eb="6">
      <t>カン</t>
    </rPh>
    <rPh sb="8" eb="10">
      <t>ジコウ</t>
    </rPh>
    <phoneticPr fontId="1"/>
  </si>
  <si>
    <t>E-4</t>
  </si>
  <si>
    <t>E-5</t>
  </si>
  <si>
    <t>E-6</t>
  </si>
  <si>
    <t>E-7</t>
  </si>
  <si>
    <t>E-8</t>
  </si>
  <si>
    <t>E-9</t>
  </si>
  <si>
    <t>E-10</t>
  </si>
  <si>
    <t>E-11</t>
  </si>
  <si>
    <t>E-12</t>
  </si>
  <si>
    <t>E-13</t>
  </si>
  <si>
    <t>E-14</t>
  </si>
  <si>
    <t>F 土地の利用目的等に関する事項</t>
    <rPh sb="2" eb="4">
      <t>トチ</t>
    </rPh>
    <rPh sb="5" eb="10">
      <t>リヨウモクテキトウ</t>
    </rPh>
    <rPh sb="11" eb="12">
      <t>カン</t>
    </rPh>
    <rPh sb="14" eb="16">
      <t>ジコウ</t>
    </rPh>
    <phoneticPr fontId="1"/>
  </si>
  <si>
    <t>F-4</t>
  </si>
  <si>
    <t>F-5</t>
  </si>
  <si>
    <t>F-6</t>
  </si>
  <si>
    <t>F-7</t>
  </si>
  <si>
    <t>F-8</t>
  </si>
  <si>
    <t>F-9</t>
  </si>
  <si>
    <t>F-10</t>
  </si>
  <si>
    <t>F-11</t>
    <phoneticPr fontId="1"/>
  </si>
  <si>
    <t>F-12</t>
    <phoneticPr fontId="1"/>
  </si>
  <si>
    <t>G 土地に存する工作物等に関する事項</t>
    <rPh sb="2" eb="4">
      <t>トチ</t>
    </rPh>
    <rPh sb="5" eb="6">
      <t>ソン</t>
    </rPh>
    <rPh sb="8" eb="11">
      <t>コウサクブツ</t>
    </rPh>
    <rPh sb="11" eb="12">
      <t>トウ</t>
    </rPh>
    <rPh sb="13" eb="14">
      <t>カン</t>
    </rPh>
    <rPh sb="16" eb="18">
      <t>ジコウ</t>
    </rPh>
    <phoneticPr fontId="1"/>
  </si>
  <si>
    <t>G-2</t>
    <phoneticPr fontId="1"/>
  </si>
  <si>
    <t>G-3</t>
    <phoneticPr fontId="1"/>
  </si>
  <si>
    <t>G-4</t>
    <phoneticPr fontId="1"/>
  </si>
  <si>
    <t>G-5</t>
    <phoneticPr fontId="1"/>
  </si>
  <si>
    <t>G-6</t>
    <phoneticPr fontId="1"/>
  </si>
  <si>
    <t>G-7</t>
    <phoneticPr fontId="1"/>
  </si>
  <si>
    <t>G-8</t>
    <phoneticPr fontId="1"/>
  </si>
  <si>
    <t>H その他参考となるべき事項</t>
    <phoneticPr fontId="1"/>
  </si>
  <si>
    <t>I 添付書類</t>
    <rPh sb="2" eb="6">
      <t>テンプショルイ</t>
    </rPh>
    <phoneticPr fontId="1"/>
  </si>
  <si>
    <t>I-1</t>
    <phoneticPr fontId="1"/>
  </si>
  <si>
    <t>I-2</t>
    <phoneticPr fontId="1"/>
  </si>
  <si>
    <t>委任状【C-5で添付】</t>
    <rPh sb="8" eb="10">
      <t>テンプ</t>
    </rPh>
    <phoneticPr fontId="1"/>
  </si>
  <si>
    <t>土地に関する事項（別紙）【E-14で添付】</t>
    <rPh sb="0" eb="2">
      <t>トチ</t>
    </rPh>
    <rPh sb="3" eb="4">
      <t>カン</t>
    </rPh>
    <rPh sb="6" eb="8">
      <t>ジコウ</t>
    </rPh>
    <rPh sb="9" eb="11">
      <t>ベッシ</t>
    </rPh>
    <rPh sb="18" eb="20">
      <t>テンプ</t>
    </rPh>
    <phoneticPr fontId="1"/>
  </si>
  <si>
    <t>B 申請者（譲受人）の情報【2/2】</t>
    <rPh sb="6" eb="9">
      <t>ユズリウケニン</t>
    </rPh>
    <phoneticPr fontId="1"/>
  </si>
  <si>
    <t>不明</t>
    <rPh sb="0" eb="2">
      <t>フメイ</t>
    </rPh>
    <phoneticPr fontId="1"/>
  </si>
  <si>
    <t>（国土法）</t>
    <rPh sb="1" eb="4">
      <t>コクドホウ</t>
    </rPh>
    <phoneticPr fontId="1"/>
  </si>
  <si>
    <t>様式１</t>
    <rPh sb="0" eb="2">
      <t>ヨウシキ</t>
    </rPh>
    <phoneticPr fontId="1"/>
  </si>
  <si>
    <t>札幌市中央区北○条西○丁目１－１</t>
    <rPh sb="0" eb="3">
      <t>サッポロシ</t>
    </rPh>
    <rPh sb="3" eb="6">
      <t>チュウオウク</t>
    </rPh>
    <rPh sb="6" eb="7">
      <t>キタ</t>
    </rPh>
    <rPh sb="8" eb="9">
      <t>ジョウ</t>
    </rPh>
    <rPh sb="9" eb="10">
      <t>ニシ</t>
    </rPh>
    <rPh sb="11" eb="13">
      <t>チョウメ</t>
    </rPh>
    <phoneticPr fontId="1"/>
  </si>
  <si>
    <t>代表取締役　札幌　一郎</t>
    <rPh sb="0" eb="5">
      <t>ダイヒョウトリシマリヤク</t>
    </rPh>
    <rPh sb="6" eb="8">
      <t>サッポロ</t>
    </rPh>
    <rPh sb="9" eb="11">
      <t>イチロウ</t>
    </rPh>
    <phoneticPr fontId="1"/>
  </si>
  <si>
    <t>011-xxx-xxxx</t>
    <phoneticPr fontId="1"/>
  </si>
  <si>
    <t>xxxxx@yyy.com</t>
    <phoneticPr fontId="1"/>
  </si>
  <si>
    <t>業務課　山田　太郎</t>
    <rPh sb="0" eb="3">
      <t>ギョウムカ</t>
    </rPh>
    <rPh sb="4" eb="6">
      <t>ヤマダ</t>
    </rPh>
    <rPh sb="7" eb="9">
      <t>タロウ</t>
    </rPh>
    <phoneticPr fontId="1"/>
  </si>
  <si>
    <t>介護事業</t>
    <rPh sb="0" eb="4">
      <t>カイゴジギョウ</t>
    </rPh>
    <phoneticPr fontId="1"/>
  </si>
  <si>
    <t>札幌市南区南○条西○丁目１－１</t>
    <rPh sb="0" eb="3">
      <t>サッポロシ</t>
    </rPh>
    <rPh sb="3" eb="4">
      <t>ミナミ</t>
    </rPh>
    <rPh sb="4" eb="5">
      <t>ク</t>
    </rPh>
    <rPh sb="5" eb="6">
      <t>ミナミ</t>
    </rPh>
    <rPh sb="7" eb="8">
      <t>ジョウ</t>
    </rPh>
    <rPh sb="8" eb="9">
      <t>ニシ</t>
    </rPh>
    <rPh sb="10" eb="12">
      <t>チョウメ</t>
    </rPh>
    <phoneticPr fontId="1"/>
  </si>
  <si>
    <t>××区△△条△△丁目○○番○○、□□番□□</t>
    <rPh sb="2" eb="3">
      <t>ク</t>
    </rPh>
    <rPh sb="5" eb="6">
      <t>ジョウ</t>
    </rPh>
    <rPh sb="8" eb="10">
      <t>チョウメ</t>
    </rPh>
    <rPh sb="12" eb="13">
      <t>バン</t>
    </rPh>
    <rPh sb="18" eb="19">
      <t>バン</t>
    </rPh>
    <phoneticPr fontId="1"/>
  </si>
  <si>
    <t>△△△株式会社</t>
    <rPh sb="3" eb="7">
      <t>カブシキガイシャ</t>
    </rPh>
    <phoneticPr fontId="1"/>
  </si>
  <si>
    <t>サンカクカブシキガイシャ</t>
    <phoneticPr fontId="1"/>
  </si>
  <si>
    <t>□□□□株式会社</t>
    <rPh sb="4" eb="8">
      <t>カブシキガイシャ</t>
    </rPh>
    <phoneticPr fontId="1"/>
  </si>
  <si>
    <t>シカクカブシキガイシャ</t>
    <phoneticPr fontId="1"/>
  </si>
  <si>
    <t>代表取締役　北海　太郎</t>
    <rPh sb="0" eb="5">
      <t>ダイヒョウトリシマリヤク</t>
    </rPh>
    <rPh sb="6" eb="8">
      <t>ホッカイ</t>
    </rPh>
    <rPh sb="9" eb="11">
      <t>タロウ</t>
    </rPh>
    <phoneticPr fontId="1"/>
  </si>
  <si>
    <t>現況のまま店舗として利用する</t>
    <rPh sb="0" eb="2">
      <t>ゲンキョウ</t>
    </rPh>
    <rPh sb="5" eb="7">
      <t>テンポ</t>
    </rPh>
    <rPh sb="10" eb="12">
      <t>リヨウ</t>
    </rPh>
    <phoneticPr fontId="1"/>
  </si>
  <si>
    <t>店舗1棟</t>
    <rPh sb="0" eb="2">
      <t>テンポ</t>
    </rPh>
    <rPh sb="3" eb="4">
      <t>トウ</t>
    </rPh>
    <phoneticPr fontId="1"/>
  </si>
  <si>
    <t>店舗 木造2階建て 165平方メートル 築8年</t>
    <rPh sb="0" eb="2">
      <t>テンポ</t>
    </rPh>
    <rPh sb="3" eb="5">
      <t>モクゾウ</t>
    </rPh>
    <rPh sb="6" eb="8">
      <t>カイダ</t>
    </rPh>
    <rPh sb="13" eb="15">
      <t>ヘイホウ</t>
    </rPh>
    <rPh sb="20" eb="21">
      <t>チク</t>
    </rPh>
    <rPh sb="22" eb="2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</si>
</sst>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000"/>
    <numFmt numFmtId="178" formatCode="#,##0.00_);[Red]\(#,##0.00\)"/>
    <numFmt numFmtId="179" formatCode="[$]ggge&quot;年&quot;m&quot;月&quot;d&quot;日&quot;;@" x16r2:formatCode16="[$-ja-JP-x-gannen]ggge&quot;年&quot;m&quot;月&quot;d&quot;日&quot;;@"/>
    <numFmt numFmtId="180" formatCode="&quot;〒&quot;000&quot;-&quot;0000"/>
    <numFmt numFmtId="181" formatCode="#,##0.00_ "/>
  </numFmts>
  <fonts count="12" x14ac:knownFonts="1">
    <font>
      <sz val="11"/>
      <color theme="1"/>
      <name val="ＭＳ Ｐゴシック"/>
      <family val="2"/>
      <charset val="128"/>
    </font>
    <font>
      <sz val="6"/>
      <name val="ＭＳ Ｐゴシック"/>
      <family val="2"/>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11"/>
      <color theme="1"/>
      <name val="BIZ UDゴシック"/>
      <family val="3"/>
      <charset val="128"/>
    </font>
    <font>
      <sz val="11"/>
      <color theme="0"/>
      <name val="BIZ UDゴシック"/>
      <family val="3"/>
      <charset val="128"/>
    </font>
    <font>
      <sz val="11"/>
      <color theme="1"/>
      <name val="BIZ UD明朝 Medium"/>
      <family val="1"/>
      <charset val="128"/>
    </font>
    <font>
      <sz val="16"/>
      <color theme="1"/>
      <name val="BIZ UD明朝 Medium"/>
      <family val="1"/>
      <charset val="128"/>
    </font>
    <font>
      <vertAlign val="superscript"/>
      <sz val="10.5"/>
      <color theme="1"/>
      <name val="BIZ UD明朝 Medium"/>
      <family val="1"/>
      <charset val="128"/>
    </font>
    <font>
      <sz val="10.5"/>
      <color rgb="FF0000FF"/>
      <name val="BIZ UD明朝 Medium"/>
      <family val="1"/>
      <charset val="128"/>
    </font>
    <font>
      <sz val="12"/>
      <color rgb="FF0000FF"/>
      <name val="BIZ UD明朝 Medium"/>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320">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5" fillId="0" borderId="12" xfId="0" applyNumberFormat="1"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6" fontId="5" fillId="0" borderId="14" xfId="0" applyNumberFormat="1" applyFont="1" applyBorder="1" applyAlignment="1" applyProtection="1">
      <alignment horizontal="right" vertical="center"/>
      <protection locked="0"/>
    </xf>
    <xf numFmtId="0" fontId="5" fillId="0" borderId="13" xfId="0" applyFont="1" applyBorder="1" applyAlignment="1">
      <alignment horizontal="lef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Border="1">
      <alignment vertical="center"/>
    </xf>
    <xf numFmtId="0" fontId="2" fillId="0" borderId="2" xfId="0" applyFont="1" applyBorder="1">
      <alignment vertical="center"/>
    </xf>
    <xf numFmtId="0" fontId="3" fillId="0" borderId="0" xfId="0" applyFont="1" applyAlignment="1">
      <alignment vertical="center"/>
    </xf>
    <xf numFmtId="20" fontId="3" fillId="0" borderId="0" xfId="0" applyNumberFormat="1" applyFont="1" applyBorder="1" applyAlignment="1">
      <alignment vertical="center" wrapText="1"/>
    </xf>
    <xf numFmtId="178" fontId="5" fillId="0" borderId="1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11" fillId="0" borderId="0" xfId="0" applyFont="1">
      <alignment vertical="center"/>
    </xf>
    <xf numFmtId="0" fontId="3" fillId="0" borderId="0" xfId="0" applyFont="1" applyAlignment="1">
      <alignment vertical="center"/>
    </xf>
    <xf numFmtId="0" fontId="3" fillId="0" borderId="0" xfId="0" applyFont="1" applyProtection="1">
      <alignment vertical="center"/>
    </xf>
    <xf numFmtId="0" fontId="10" fillId="0" borderId="0" xfId="0" applyFont="1" applyProtection="1">
      <alignment vertical="center"/>
    </xf>
    <xf numFmtId="0" fontId="3" fillId="0" borderId="0" xfId="0" applyFont="1" applyAlignment="1" applyProtection="1">
      <alignment horizontal="center"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0" xfId="0" applyFont="1" applyBorder="1" applyProtection="1">
      <alignment vertical="center"/>
    </xf>
    <xf numFmtId="0" fontId="3" fillId="0" borderId="32" xfId="0" applyNumberFormat="1" applyFont="1" applyBorder="1" applyAlignment="1">
      <alignment vertical="center" shrinkToFit="1"/>
    </xf>
    <xf numFmtId="0" fontId="3" fillId="0" borderId="27" xfId="0" applyFont="1" applyBorder="1" applyProtection="1">
      <alignment vertical="center"/>
    </xf>
    <xf numFmtId="0" fontId="3" fillId="0" borderId="29" xfId="0" applyFont="1" applyBorder="1" applyProtection="1">
      <alignment vertical="center"/>
    </xf>
    <xf numFmtId="0" fontId="3" fillId="0" borderId="23" xfId="0" applyNumberFormat="1" applyFont="1" applyBorder="1" applyAlignment="1">
      <alignment vertical="center" shrinkToFit="1"/>
    </xf>
    <xf numFmtId="0" fontId="3" fillId="0" borderId="23" xfId="0" applyFont="1" applyBorder="1" applyProtection="1">
      <alignment vertical="center"/>
    </xf>
    <xf numFmtId="0" fontId="3" fillId="0" borderId="39" xfId="0" applyFont="1" applyBorder="1" applyAlignment="1" applyProtection="1">
      <alignment vertical="center"/>
    </xf>
    <xf numFmtId="0" fontId="5" fillId="2" borderId="13" xfId="0" applyFont="1" applyFill="1" applyBorder="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5" fillId="2" borderId="14" xfId="0" applyFont="1" applyFill="1" applyBorder="1">
      <alignment vertical="center"/>
    </xf>
    <xf numFmtId="0" fontId="5" fillId="2" borderId="12" xfId="0" applyFont="1" applyFill="1" applyBorder="1">
      <alignment vertical="center"/>
    </xf>
    <xf numFmtId="179" fontId="5" fillId="0" borderId="14" xfId="0" applyNumberFormat="1" applyFont="1" applyBorder="1" applyAlignment="1" applyProtection="1">
      <alignment horizontal="left" vertical="center"/>
      <protection locked="0"/>
    </xf>
    <xf numFmtId="0" fontId="3" fillId="0" borderId="17" xfId="0" applyFont="1" applyBorder="1" applyAlignment="1" applyProtection="1">
      <alignment vertical="center"/>
    </xf>
    <xf numFmtId="0" fontId="3" fillId="0" borderId="19" xfId="0" applyFont="1" applyBorder="1" applyAlignment="1" applyProtection="1">
      <alignmen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8" xfId="0" applyFont="1" applyBorder="1" applyAlignment="1" applyProtection="1">
      <alignment horizontal="right" vertical="center"/>
    </xf>
    <xf numFmtId="0" fontId="3" fillId="0" borderId="28" xfId="0" applyFont="1" applyBorder="1" applyAlignment="1" applyProtection="1">
      <alignment vertical="center"/>
    </xf>
    <xf numFmtId="0" fontId="3" fillId="0" borderId="31" xfId="0" applyFont="1" applyBorder="1" applyAlignment="1" applyProtection="1">
      <alignment vertical="center"/>
    </xf>
    <xf numFmtId="0" fontId="5" fillId="2" borderId="49" xfId="0" applyFont="1" applyFill="1" applyBorder="1">
      <alignment vertical="center"/>
    </xf>
    <xf numFmtId="0" fontId="3" fillId="0" borderId="0" xfId="0" applyFont="1" applyAlignment="1">
      <alignment vertical="center"/>
    </xf>
    <xf numFmtId="0" fontId="3" fillId="0" borderId="35" xfId="0" applyFont="1" applyBorder="1" applyAlignment="1" applyProtection="1">
      <alignment horizontal="distributed" vertical="center" justifyLastLine="1"/>
    </xf>
    <xf numFmtId="0" fontId="3" fillId="0" borderId="36" xfId="0" applyFont="1" applyBorder="1" applyAlignment="1" applyProtection="1">
      <alignment horizontal="distributed" vertical="center" justifyLastLine="1"/>
    </xf>
    <xf numFmtId="0" fontId="3" fillId="0" borderId="44" xfId="0" applyFont="1" applyBorder="1" applyAlignment="1" applyProtection="1">
      <alignment horizontal="distributed" vertical="center" justifyLastLine="1"/>
    </xf>
    <xf numFmtId="0" fontId="3" fillId="0" borderId="45" xfId="0" applyFont="1" applyBorder="1" applyAlignment="1" applyProtection="1">
      <alignment horizontal="distributed" vertical="center" indent="1"/>
    </xf>
    <xf numFmtId="0" fontId="3" fillId="0" borderId="36" xfId="0" applyFont="1" applyBorder="1" applyAlignment="1" applyProtection="1">
      <alignment horizontal="distributed" vertical="center" indent="1"/>
    </xf>
    <xf numFmtId="0" fontId="3" fillId="0" borderId="44" xfId="0" applyFont="1" applyBorder="1" applyAlignment="1" applyProtection="1">
      <alignment horizontal="distributed" vertical="center" indent="1"/>
    </xf>
    <xf numFmtId="0" fontId="3" fillId="0" borderId="37" xfId="0" applyFont="1" applyBorder="1" applyAlignment="1" applyProtection="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40" xfId="0" applyFont="1" applyBorder="1" applyAlignment="1" applyProtection="1">
      <alignment vertical="center"/>
    </xf>
    <xf numFmtId="0" fontId="3" fillId="0" borderId="17" xfId="0" applyFont="1" applyBorder="1" applyAlignment="1" applyProtection="1">
      <alignment vertical="center"/>
    </xf>
    <xf numFmtId="0" fontId="3" fillId="0" borderId="19" xfId="0" applyFont="1" applyBorder="1" applyAlignment="1" applyProtection="1">
      <alignment vertical="center"/>
    </xf>
    <xf numFmtId="0" fontId="3" fillId="0" borderId="16"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0" xfId="0" applyFont="1" applyBorder="1" applyAlignment="1" applyProtection="1">
      <alignment vertical="center" wrapText="1"/>
    </xf>
    <xf numFmtId="0" fontId="3" fillId="0" borderId="32"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7"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3" fillId="0" borderId="32"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7" xfId="0" applyFont="1" applyBorder="1" applyAlignment="1" applyProtection="1">
      <alignment vertical="center" shrinkToFit="1"/>
    </xf>
    <xf numFmtId="0" fontId="3" fillId="0" borderId="23" xfId="0" applyFont="1" applyBorder="1" applyAlignment="1" applyProtection="1">
      <alignment vertical="center" shrinkToFit="1"/>
    </xf>
    <xf numFmtId="3" fontId="3" fillId="0" borderId="21" xfId="0" applyNumberFormat="1" applyFont="1" applyBorder="1" applyAlignment="1" applyProtection="1">
      <alignment horizontal="right" vertical="center" shrinkToFit="1"/>
    </xf>
    <xf numFmtId="3" fontId="3" fillId="0" borderId="7" xfId="0" applyNumberFormat="1" applyFont="1" applyBorder="1" applyAlignment="1" applyProtection="1">
      <alignment horizontal="right" vertical="center" shrinkToFit="1"/>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8" xfId="0" applyFont="1" applyBorder="1" applyAlignment="1" applyProtection="1">
      <alignment vertical="center" wrapText="1"/>
    </xf>
    <xf numFmtId="0" fontId="4" fillId="0" borderId="20"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3" fillId="0" borderId="2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3" fillId="0" borderId="43" xfId="0" applyFont="1" applyBorder="1" applyAlignment="1" applyProtection="1">
      <alignment horizontal="distributed" vertical="center" justifyLastLine="1"/>
    </xf>
    <xf numFmtId="0" fontId="3" fillId="0" borderId="27" xfId="0" applyFont="1" applyBorder="1" applyAlignment="1" applyProtection="1">
      <alignment horizontal="distributed" vertical="center" justifyLastLine="1"/>
    </xf>
    <xf numFmtId="0" fontId="3" fillId="0" borderId="30" xfId="0" applyFont="1" applyBorder="1" applyAlignment="1" applyProtection="1">
      <alignment horizontal="distributed" vertical="center" justifyLastLine="1"/>
    </xf>
    <xf numFmtId="0" fontId="3" fillId="0" borderId="25" xfId="0" applyFont="1" applyBorder="1" applyAlignment="1" applyProtection="1">
      <alignment vertical="center"/>
    </xf>
    <xf numFmtId="0" fontId="3" fillId="0" borderId="27" xfId="0" applyFont="1" applyBorder="1" applyAlignment="1" applyProtection="1">
      <alignment vertical="center"/>
    </xf>
    <xf numFmtId="181" fontId="3" fillId="0" borderId="6" xfId="0" applyNumberFormat="1" applyFont="1" applyBorder="1" applyAlignment="1" applyProtection="1">
      <alignment horizontal="right" vertical="center" shrinkToFit="1"/>
    </xf>
    <xf numFmtId="181" fontId="3" fillId="0" borderId="7" xfId="0" applyNumberFormat="1" applyFont="1" applyBorder="1" applyAlignment="1" applyProtection="1">
      <alignment horizontal="right" vertical="center" shrinkToFit="1"/>
    </xf>
    <xf numFmtId="0" fontId="3" fillId="0" borderId="21"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37" xfId="0" applyFont="1" applyBorder="1" applyAlignment="1" applyProtection="1">
      <alignment horizontal="distributed" vertical="center" justifyLastLine="1"/>
    </xf>
    <xf numFmtId="181" fontId="3" fillId="0" borderId="40" xfId="0" applyNumberFormat="1" applyFont="1" applyBorder="1" applyAlignment="1" applyProtection="1">
      <alignment horizontal="right" vertical="center" shrinkToFit="1"/>
    </xf>
    <xf numFmtId="181" fontId="3" fillId="0" borderId="17" xfId="0" applyNumberFormat="1" applyFont="1" applyBorder="1" applyAlignment="1" applyProtection="1">
      <alignment horizontal="right" vertical="center" shrinkToFit="1"/>
    </xf>
    <xf numFmtId="181" fontId="3" fillId="0" borderId="4" xfId="0" applyNumberFormat="1" applyFont="1" applyBorder="1" applyAlignment="1" applyProtection="1">
      <alignment horizontal="right" vertical="center" shrinkToFit="1"/>
    </xf>
    <xf numFmtId="181" fontId="3" fillId="0" borderId="0" xfId="0" applyNumberFormat="1" applyFont="1" applyBorder="1" applyAlignment="1" applyProtection="1">
      <alignment horizontal="right" vertical="center" shrinkToFit="1"/>
    </xf>
    <xf numFmtId="0" fontId="3" fillId="0" borderId="40"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41"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42" xfId="0" applyFont="1" applyBorder="1" applyAlignment="1" applyProtection="1">
      <alignment vertical="center" wrapText="1"/>
    </xf>
    <xf numFmtId="0" fontId="3" fillId="0" borderId="20"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32" xfId="0" applyFont="1" applyBorder="1" applyAlignment="1" applyProtection="1">
      <alignment vertical="center" shrinkToFit="1"/>
    </xf>
    <xf numFmtId="0" fontId="3" fillId="0" borderId="0"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1"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33" xfId="0" applyFont="1" applyBorder="1" applyAlignment="1" applyProtection="1">
      <alignment horizontal="distributed" vertical="center" indent="1"/>
    </xf>
    <xf numFmtId="0" fontId="3" fillId="0" borderId="34" xfId="0" applyFont="1" applyBorder="1" applyAlignment="1" applyProtection="1">
      <alignment horizontal="distributed" vertical="center"/>
    </xf>
    <xf numFmtId="0" fontId="3" fillId="0" borderId="2" xfId="0" applyFont="1" applyBorder="1" applyAlignment="1" applyProtection="1">
      <alignment horizontal="distributed" vertical="center"/>
    </xf>
    <xf numFmtId="0" fontId="3" fillId="0" borderId="3" xfId="0" applyFont="1" applyBorder="1" applyAlignment="1" applyProtection="1">
      <alignment horizontal="distributed" vertical="center"/>
    </xf>
    <xf numFmtId="179" fontId="3" fillId="0" borderId="6" xfId="0" applyNumberFormat="1" applyFont="1" applyBorder="1" applyAlignment="1" applyProtection="1">
      <alignment horizontal="distributed" vertical="center"/>
    </xf>
    <xf numFmtId="179" fontId="3" fillId="0" borderId="7" xfId="0" applyNumberFormat="1" applyFont="1" applyBorder="1" applyAlignment="1" applyProtection="1">
      <alignment horizontal="distributed" vertical="center"/>
    </xf>
    <xf numFmtId="179" fontId="3" fillId="0" borderId="23" xfId="0" applyNumberFormat="1" applyFont="1" applyBorder="1" applyAlignment="1" applyProtection="1">
      <alignment horizontal="distributed" vertical="center"/>
    </xf>
    <xf numFmtId="0" fontId="3" fillId="0" borderId="21" xfId="0" applyFont="1" applyBorder="1" applyAlignment="1" applyProtection="1">
      <alignment vertical="center"/>
    </xf>
    <xf numFmtId="0" fontId="3" fillId="0" borderId="8" xfId="0" applyFont="1" applyBorder="1" applyAlignment="1" applyProtection="1">
      <alignment vertical="center"/>
    </xf>
    <xf numFmtId="0" fontId="3" fillId="0" borderId="41"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22" xfId="0" applyFont="1" applyBorder="1" applyAlignment="1" applyProtection="1">
      <alignment horizontal="distributed" vertical="center"/>
    </xf>
    <xf numFmtId="0" fontId="3" fillId="0" borderId="15" xfId="0" applyFont="1" applyBorder="1" applyAlignment="1" applyProtection="1">
      <alignment horizontal="distributed" vertical="center"/>
    </xf>
    <xf numFmtId="0" fontId="3" fillId="0" borderId="42" xfId="0" applyFont="1" applyBorder="1" applyAlignment="1" applyProtection="1">
      <alignment horizontal="distributed" vertical="center"/>
    </xf>
    <xf numFmtId="0" fontId="4" fillId="0" borderId="41"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18" xfId="0" applyFont="1" applyBorder="1" applyAlignment="1" applyProtection="1">
      <alignment horizontal="right" vertical="center"/>
    </xf>
    <xf numFmtId="0" fontId="3" fillId="0" borderId="8" xfId="0" applyFont="1" applyBorder="1" applyAlignment="1" applyProtection="1">
      <alignment horizontal="right" vertical="center"/>
    </xf>
    <xf numFmtId="0" fontId="4" fillId="0" borderId="0" xfId="0" applyFont="1" applyBorder="1" applyAlignment="1" applyProtection="1">
      <alignment vertical="top" wrapText="1"/>
    </xf>
    <xf numFmtId="0" fontId="3" fillId="0" borderId="0" xfId="0" applyFont="1" applyBorder="1" applyAlignment="1">
      <alignment vertical="center"/>
    </xf>
    <xf numFmtId="0" fontId="3" fillId="0" borderId="45" xfId="0" applyFont="1" applyBorder="1" applyAlignment="1" applyProtection="1">
      <alignment horizontal="distributed" vertical="center" justifyLastLine="1"/>
    </xf>
    <xf numFmtId="0" fontId="3" fillId="0" borderId="1" xfId="0" applyFont="1" applyBorder="1" applyAlignment="1" applyProtection="1">
      <alignment horizontal="distributed" vertical="center" indent="8"/>
    </xf>
    <xf numFmtId="0" fontId="3" fillId="0" borderId="2" xfId="0" applyFont="1" applyBorder="1" applyAlignment="1" applyProtection="1">
      <alignment horizontal="distributed" vertical="center" indent="8"/>
    </xf>
    <xf numFmtId="0" fontId="3" fillId="0" borderId="3" xfId="0" applyFont="1" applyBorder="1" applyAlignment="1" applyProtection="1">
      <alignment horizontal="distributed" vertical="center" indent="8"/>
    </xf>
    <xf numFmtId="0" fontId="3" fillId="0" borderId="35" xfId="0" applyFont="1" applyBorder="1" applyAlignment="1" applyProtection="1">
      <alignment horizontal="distributed" vertical="center" indent="2"/>
    </xf>
    <xf numFmtId="0" fontId="3" fillId="0" borderId="36" xfId="0" applyFont="1" applyBorder="1" applyAlignment="1" applyProtection="1">
      <alignment horizontal="distributed" vertical="center" indent="2"/>
    </xf>
    <xf numFmtId="0" fontId="3" fillId="0" borderId="44" xfId="0" applyFont="1" applyBorder="1" applyAlignment="1" applyProtection="1">
      <alignment horizontal="distributed" vertical="center" indent="2"/>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3" fontId="3" fillId="0" borderId="17" xfId="0" applyNumberFormat="1" applyFont="1" applyBorder="1" applyAlignment="1" applyProtection="1">
      <alignment horizontal="right" vertical="center" shrinkToFit="1"/>
    </xf>
    <xf numFmtId="0" fontId="3" fillId="0" borderId="19" xfId="0" applyFont="1" applyBorder="1" applyAlignment="1" applyProtection="1">
      <alignment horizontal="right" vertical="center"/>
    </xf>
    <xf numFmtId="0" fontId="3" fillId="0" borderId="23" xfId="0" applyFont="1" applyBorder="1" applyAlignment="1" applyProtection="1">
      <alignment horizontal="right" vertical="center"/>
    </xf>
    <xf numFmtId="0" fontId="3" fillId="0" borderId="22" xfId="0" applyFont="1" applyBorder="1" applyAlignment="1" applyProtection="1">
      <alignment horizontal="right" vertical="center" shrinkToFit="1"/>
    </xf>
    <xf numFmtId="0" fontId="3" fillId="0" borderId="15" xfId="0" applyFont="1" applyBorder="1" applyAlignment="1" applyProtection="1">
      <alignment horizontal="right" vertical="center" shrinkToFit="1"/>
    </xf>
    <xf numFmtId="0" fontId="3" fillId="0" borderId="42" xfId="0" applyFont="1" applyBorder="1" applyAlignment="1" applyProtection="1">
      <alignment horizontal="right" vertical="center" shrinkToFit="1"/>
    </xf>
    <xf numFmtId="0" fontId="3" fillId="0" borderId="0" xfId="0" applyFont="1" applyBorder="1" applyAlignment="1" applyProtection="1">
      <alignment horizontal="right" vertical="center" shrinkToFit="1"/>
    </xf>
    <xf numFmtId="0" fontId="3" fillId="0" borderId="5" xfId="0" applyFont="1" applyBorder="1" applyAlignment="1" applyProtection="1">
      <alignment horizontal="right" vertical="center" shrinkToFit="1"/>
    </xf>
    <xf numFmtId="0" fontId="3" fillId="0" borderId="25" xfId="0" applyFont="1" applyBorder="1" applyAlignment="1" applyProtection="1">
      <alignment horizontal="distributed" vertical="center"/>
    </xf>
    <xf numFmtId="0" fontId="3" fillId="0" borderId="27" xfId="0" applyFont="1" applyBorder="1" applyAlignment="1" applyProtection="1">
      <alignment horizontal="distributed" vertical="center"/>
    </xf>
    <xf numFmtId="0" fontId="3" fillId="0" borderId="30" xfId="0" applyFont="1" applyBorder="1" applyAlignment="1" applyProtection="1">
      <alignment horizontal="distributed" vertical="center"/>
    </xf>
    <xf numFmtId="0" fontId="3" fillId="0" borderId="25"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30" xfId="0" applyFont="1" applyBorder="1" applyAlignment="1" applyProtection="1">
      <alignment vertical="center" shrinkToFit="1"/>
    </xf>
    <xf numFmtId="0" fontId="3" fillId="0" borderId="48" xfId="0" applyFont="1" applyBorder="1" applyAlignment="1" applyProtection="1">
      <alignment horizontal="center" vertical="center" shrinkToFit="1"/>
    </xf>
    <xf numFmtId="0" fontId="3" fillId="0" borderId="21"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3" fillId="0" borderId="8" xfId="0" applyFont="1" applyBorder="1" applyAlignment="1" applyProtection="1">
      <alignment horizontal="right" vertical="center" shrinkToFit="1"/>
    </xf>
    <xf numFmtId="0" fontId="3" fillId="0" borderId="1" xfId="0" applyFont="1" applyBorder="1" applyAlignment="1" applyProtection="1">
      <alignment horizontal="center" vertical="distributed" textRotation="255" justifyLastLine="1"/>
    </xf>
    <xf numFmtId="0" fontId="3" fillId="0" borderId="4" xfId="0" applyFont="1" applyBorder="1" applyAlignment="1" applyProtection="1">
      <alignment horizontal="center" vertical="distributed" textRotation="255" justifyLastLine="1"/>
    </xf>
    <xf numFmtId="0" fontId="3" fillId="0" borderId="6" xfId="0" applyFont="1" applyBorder="1" applyAlignment="1" applyProtection="1">
      <alignment horizontal="center" vertical="distributed" textRotation="255" justifyLastLine="1"/>
    </xf>
    <xf numFmtId="0" fontId="3" fillId="0" borderId="26" xfId="0" applyFont="1" applyBorder="1" applyAlignment="1" applyProtection="1">
      <alignment horizontal="distributed" vertical="center" justifyLastLine="1"/>
    </xf>
    <xf numFmtId="0" fontId="3" fillId="0" borderId="28" xfId="0" applyFont="1" applyBorder="1" applyAlignment="1" applyProtection="1">
      <alignment horizontal="distributed" vertical="center" justifyLastLine="1"/>
    </xf>
    <xf numFmtId="0" fontId="3" fillId="0" borderId="31" xfId="0" applyFont="1" applyBorder="1" applyAlignment="1" applyProtection="1">
      <alignment horizontal="distributed" vertical="center" justifyLastLine="1"/>
    </xf>
    <xf numFmtId="0" fontId="3" fillId="0" borderId="34" xfId="0" applyFont="1" applyBorder="1" applyAlignment="1" applyProtection="1">
      <alignment vertical="center" wrapText="1" justifyLastLine="1"/>
    </xf>
    <xf numFmtId="0" fontId="3" fillId="0" borderId="2" xfId="0" applyFont="1" applyBorder="1" applyAlignment="1" applyProtection="1">
      <alignment vertical="center" wrapText="1" justifyLastLine="1"/>
    </xf>
    <xf numFmtId="0" fontId="3" fillId="0" borderId="33" xfId="0" applyFont="1" applyBorder="1" applyAlignment="1" applyProtection="1">
      <alignment vertical="center" wrapText="1" justifyLastLine="1"/>
    </xf>
    <xf numFmtId="0" fontId="3" fillId="0" borderId="20" xfId="0" applyFont="1" applyBorder="1" applyAlignment="1" applyProtection="1">
      <alignment vertical="center" wrapText="1" justifyLastLine="1"/>
    </xf>
    <xf numFmtId="0" fontId="3" fillId="0" borderId="0" xfId="0" applyFont="1" applyBorder="1" applyAlignment="1" applyProtection="1">
      <alignment vertical="center" wrapText="1" justifyLastLine="1"/>
    </xf>
    <xf numFmtId="0" fontId="3" fillId="0" borderId="32" xfId="0" applyFont="1" applyBorder="1" applyAlignment="1" applyProtection="1">
      <alignment vertical="center" wrapText="1" justifyLastLine="1"/>
    </xf>
    <xf numFmtId="0" fontId="3" fillId="0" borderId="46" xfId="0" applyFont="1" applyBorder="1" applyAlignment="1" applyProtection="1">
      <alignment horizontal="center" vertical="distributed" textRotation="255" justifyLastLine="1"/>
    </xf>
    <xf numFmtId="0" fontId="3" fillId="0" borderId="47" xfId="0" applyFont="1" applyBorder="1" applyAlignment="1" applyProtection="1">
      <alignment horizontal="center" vertical="distributed" textRotation="255" justifyLastLine="1"/>
    </xf>
    <xf numFmtId="0" fontId="3" fillId="0" borderId="48" xfId="0" applyFont="1" applyBorder="1" applyAlignment="1" applyProtection="1">
      <alignment horizontal="center" vertical="distributed" textRotation="255" justifyLastLine="1"/>
    </xf>
    <xf numFmtId="0" fontId="4" fillId="0" borderId="34" xfId="0" applyFont="1" applyBorder="1" applyAlignment="1" applyProtection="1">
      <alignment vertical="center"/>
    </xf>
    <xf numFmtId="0" fontId="4" fillId="0" borderId="2" xfId="0" applyFont="1" applyBorder="1" applyAlignment="1" applyProtection="1">
      <alignment vertical="center"/>
    </xf>
    <xf numFmtId="0" fontId="3" fillId="0" borderId="2" xfId="0" applyFont="1" applyBorder="1" applyAlignment="1" applyProtection="1">
      <alignment horizontal="right" vertical="center" shrinkToFit="1"/>
    </xf>
    <xf numFmtId="0" fontId="3" fillId="0" borderId="3" xfId="0" applyFont="1" applyBorder="1" applyAlignment="1" applyProtection="1">
      <alignment horizontal="right" vertical="center" shrinkToFit="1"/>
    </xf>
    <xf numFmtId="0" fontId="3" fillId="0" borderId="38" xfId="0" applyFont="1" applyBorder="1" applyAlignment="1" applyProtection="1">
      <alignment horizontal="distributed" vertical="center" justifyLastLine="1"/>
    </xf>
    <xf numFmtId="180" fontId="3" fillId="0" borderId="16" xfId="0" applyNumberFormat="1" applyFont="1" applyBorder="1" applyAlignment="1" applyProtection="1">
      <alignment horizontal="left" vertical="center"/>
    </xf>
    <xf numFmtId="180" fontId="3" fillId="0" borderId="17" xfId="0" applyNumberFormat="1" applyFont="1" applyBorder="1" applyAlignment="1" applyProtection="1">
      <alignment horizontal="left" vertical="center"/>
    </xf>
    <xf numFmtId="180" fontId="3" fillId="0" borderId="19" xfId="0" applyNumberFormat="1" applyFont="1" applyBorder="1" applyAlignment="1" applyProtection="1">
      <alignment horizontal="left" vertical="center"/>
    </xf>
    <xf numFmtId="0" fontId="3" fillId="0" borderId="39" xfId="0" applyFont="1" applyBorder="1" applyAlignment="1" applyProtection="1">
      <alignment horizontal="distributed" vertical="center" justifyLastLine="1"/>
    </xf>
    <xf numFmtId="180" fontId="3" fillId="0" borderId="18" xfId="0" applyNumberFormat="1" applyFont="1" applyBorder="1" applyAlignment="1" applyProtection="1">
      <alignment horizontal="left" vertical="center"/>
    </xf>
    <xf numFmtId="0" fontId="4" fillId="0" borderId="16"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9" xfId="0" applyFont="1" applyBorder="1" applyAlignment="1" applyProtection="1">
      <alignment vertical="center" shrinkToFit="1"/>
    </xf>
    <xf numFmtId="0" fontId="3" fillId="0" borderId="24" xfId="0" applyFont="1" applyBorder="1" applyAlignment="1" applyProtection="1">
      <alignment vertical="center" wrapText="1"/>
    </xf>
    <xf numFmtId="0" fontId="3" fillId="0" borderId="26" xfId="0" applyFont="1" applyBorder="1" applyAlignment="1" applyProtection="1">
      <alignment vertical="center" shrinkToFit="1"/>
    </xf>
    <xf numFmtId="0" fontId="3" fillId="0" borderId="28" xfId="0" applyFont="1" applyBorder="1" applyAlignment="1" applyProtection="1">
      <alignment vertical="center" shrinkToFit="1"/>
    </xf>
    <xf numFmtId="0" fontId="3" fillId="0" borderId="31" xfId="0" applyFont="1" applyBorder="1" applyAlignment="1" applyProtection="1">
      <alignment vertical="center" shrinkToFit="1"/>
    </xf>
    <xf numFmtId="0" fontId="4" fillId="0" borderId="1" xfId="0" applyFont="1" applyBorder="1" applyAlignment="1" applyProtection="1">
      <alignment vertical="top" wrapText="1"/>
    </xf>
    <xf numFmtId="0" fontId="4" fillId="0" borderId="2" xfId="0" applyFont="1" applyBorder="1" applyAlignment="1" applyProtection="1">
      <alignment vertical="top"/>
    </xf>
    <xf numFmtId="0" fontId="4" fillId="0" borderId="4" xfId="0" applyFont="1" applyBorder="1" applyAlignment="1" applyProtection="1">
      <alignment vertical="top"/>
    </xf>
    <xf numFmtId="0" fontId="4" fillId="0" borderId="0" xfId="0" applyFont="1" applyBorder="1" applyAlignment="1" applyProtection="1">
      <alignment vertical="top"/>
    </xf>
    <xf numFmtId="0" fontId="4" fillId="0" borderId="4" xfId="0" applyFont="1" applyBorder="1" applyAlignment="1" applyProtection="1">
      <alignment vertical="center"/>
    </xf>
    <xf numFmtId="0" fontId="4" fillId="0" borderId="32" xfId="0" applyFont="1" applyBorder="1" applyAlignment="1" applyProtection="1">
      <alignment vertical="center"/>
    </xf>
    <xf numFmtId="0" fontId="3" fillId="0" borderId="41"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24" xfId="0" applyFont="1" applyBorder="1" applyAlignment="1" applyProtection="1">
      <alignment vertical="center" shrinkToFit="1"/>
    </xf>
    <xf numFmtId="0" fontId="3" fillId="0" borderId="2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2" xfId="0" applyFont="1" applyBorder="1" applyAlignment="1" applyProtection="1">
      <alignment vertical="center" shrinkToFit="1"/>
    </xf>
    <xf numFmtId="0" fontId="3" fillId="0" borderId="26" xfId="0" applyFont="1" applyBorder="1" applyAlignment="1" applyProtection="1">
      <alignment vertical="center"/>
    </xf>
    <xf numFmtId="0" fontId="3" fillId="0" borderId="28"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35" xfId="0" applyFont="1" applyBorder="1" applyAlignment="1" applyProtection="1">
      <alignment horizontal="distributed" vertical="center" indent="1"/>
    </xf>
    <xf numFmtId="0" fontId="3" fillId="0" borderId="0" xfId="0" applyFont="1" applyAlignment="1" applyProtection="1">
      <alignment vertical="center"/>
    </xf>
    <xf numFmtId="0" fontId="2" fillId="0" borderId="0" xfId="0" applyFont="1" applyAlignment="1" applyProtection="1">
      <alignment horizontal="distributed" vertical="center" justifyLastLine="1"/>
    </xf>
    <xf numFmtId="0" fontId="2" fillId="0" borderId="0" xfId="0" applyFont="1" applyAlignment="1" applyProtection="1">
      <alignment horizontal="distributed" vertical="center"/>
    </xf>
    <xf numFmtId="0" fontId="2" fillId="0" borderId="0" xfId="0" applyFont="1" applyAlignment="1" applyProtection="1">
      <alignment vertical="center"/>
    </xf>
    <xf numFmtId="179" fontId="3" fillId="0" borderId="0" xfId="0" applyNumberFormat="1" applyFont="1" applyAlignment="1" applyProtection="1">
      <alignment horizontal="right" vertical="center" shrinkToFit="1"/>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3" xfId="0" applyFont="1" applyBorder="1" applyAlignment="1" applyProtection="1">
      <alignment horizontal="center" vertical="center"/>
    </xf>
    <xf numFmtId="179" fontId="3" fillId="0" borderId="34" xfId="0" applyNumberFormat="1" applyFont="1" applyBorder="1" applyAlignment="1" applyProtection="1">
      <alignment horizontal="distributed" vertical="center"/>
    </xf>
    <xf numFmtId="179" fontId="3" fillId="0" borderId="2" xfId="0" applyNumberFormat="1" applyFont="1" applyBorder="1" applyAlignment="1" applyProtection="1">
      <alignment horizontal="distributed" vertical="center"/>
    </xf>
    <xf numFmtId="179" fontId="3" fillId="0" borderId="3" xfId="0" applyNumberFormat="1" applyFont="1" applyBorder="1" applyAlignment="1" applyProtection="1">
      <alignment horizontal="distributed" vertical="center"/>
    </xf>
    <xf numFmtId="179" fontId="3" fillId="0" borderId="21" xfId="0" applyNumberFormat="1" applyFont="1" applyBorder="1" applyAlignment="1" applyProtection="1">
      <alignment horizontal="distributed" vertical="center"/>
    </xf>
    <xf numFmtId="179" fontId="3" fillId="0" borderId="8" xfId="0" applyNumberFormat="1" applyFont="1" applyBorder="1" applyAlignment="1" applyProtection="1">
      <alignment horizontal="distributed" vertical="center"/>
    </xf>
    <xf numFmtId="0" fontId="3" fillId="0" borderId="34" xfId="0" applyFont="1" applyBorder="1" applyAlignment="1" applyProtection="1">
      <alignment vertical="center"/>
    </xf>
    <xf numFmtId="0" fontId="2" fillId="0" borderId="0" xfId="0" applyFont="1" applyAlignment="1">
      <alignment vertical="center"/>
    </xf>
    <xf numFmtId="0" fontId="2" fillId="0" borderId="0" xfId="0" applyFont="1" applyAlignment="1">
      <alignment vertical="top" wrapText="1"/>
    </xf>
    <xf numFmtId="0" fontId="7" fillId="0" borderId="2" xfId="0" applyFont="1" applyBorder="1" applyAlignment="1">
      <alignment wrapText="1"/>
    </xf>
    <xf numFmtId="0" fontId="7" fillId="0" borderId="7" xfId="0" applyFont="1" applyBorder="1" applyAlignment="1">
      <alignment wrapText="1"/>
    </xf>
    <xf numFmtId="0" fontId="7" fillId="0" borderId="2" xfId="0" applyFont="1" applyBorder="1" applyAlignment="1">
      <alignment shrinkToFit="1"/>
    </xf>
    <xf numFmtId="0" fontId="7" fillId="0" borderId="7" xfId="0" applyFont="1" applyBorder="1" applyAlignment="1">
      <alignment shrinkToFit="1"/>
    </xf>
    <xf numFmtId="0" fontId="2" fillId="0" borderId="7" xfId="0" applyFont="1" applyBorder="1" applyAlignment="1">
      <alignment horizontal="distributed" vertical="center" justifyLastLine="1"/>
    </xf>
    <xf numFmtId="20" fontId="7" fillId="0" borderId="0" xfId="0" applyNumberFormat="1" applyFont="1" applyBorder="1" applyAlignment="1">
      <alignment wrapText="1"/>
    </xf>
    <xf numFmtId="20" fontId="7" fillId="0" borderId="7" xfId="0" applyNumberFormat="1" applyFont="1" applyBorder="1" applyAlignment="1">
      <alignment wrapText="1"/>
    </xf>
    <xf numFmtId="179" fontId="2" fillId="0" borderId="0" xfId="0" applyNumberFormat="1" applyFont="1" applyAlignment="1" applyProtection="1">
      <alignment horizontal="left" vertical="center"/>
      <protection locked="0"/>
    </xf>
    <xf numFmtId="0" fontId="8" fillId="0" borderId="0" xfId="0" applyFont="1" applyAlignment="1">
      <alignment horizontal="distributed" vertical="center" justifyLastLine="1"/>
    </xf>
    <xf numFmtId="0" fontId="7" fillId="0" borderId="0" xfId="0" applyFont="1" applyBorder="1" applyAlignment="1">
      <alignment wrapText="1"/>
    </xf>
    <xf numFmtId="0" fontId="3" fillId="0" borderId="60" xfId="0" applyFont="1" applyBorder="1" applyAlignment="1">
      <alignment horizontal="center" vertical="center" wrapText="1" justifyLastLine="1"/>
    </xf>
    <xf numFmtId="0" fontId="3" fillId="0" borderId="61" xfId="0" applyFont="1" applyBorder="1" applyAlignment="1">
      <alignment horizontal="center" vertical="center" wrapText="1" justifyLastLine="1"/>
    </xf>
    <xf numFmtId="0" fontId="3" fillId="0" borderId="62" xfId="0" applyFont="1" applyBorder="1" applyAlignment="1">
      <alignment horizontal="center" vertical="center" wrapText="1" justifyLastLine="1"/>
    </xf>
    <xf numFmtId="0" fontId="3" fillId="0" borderId="63" xfId="0" applyFont="1" applyBorder="1" applyAlignment="1">
      <alignment horizontal="center" vertical="center" wrapText="1" justifyLastLine="1"/>
    </xf>
    <xf numFmtId="0" fontId="3" fillId="0" borderId="64" xfId="0" applyFont="1" applyBorder="1" applyAlignment="1">
      <alignment horizontal="center" vertical="center" wrapText="1" justifyLastLine="1"/>
    </xf>
    <xf numFmtId="0" fontId="3" fillId="0" borderId="47" xfId="0" applyFont="1" applyBorder="1" applyAlignment="1">
      <alignment horizontal="center" vertical="center" wrapText="1" justifyLastLine="1"/>
    </xf>
    <xf numFmtId="0" fontId="3" fillId="0" borderId="0" xfId="0" applyFont="1" applyAlignment="1">
      <alignment vertical="center"/>
    </xf>
    <xf numFmtId="0" fontId="3" fillId="0" borderId="0" xfId="0" applyNumberFormat="1" applyFont="1" applyBorder="1" applyAlignment="1">
      <alignment vertical="center"/>
    </xf>
    <xf numFmtId="0" fontId="3" fillId="0" borderId="65" xfId="0" applyFont="1" applyBorder="1" applyAlignment="1">
      <alignment horizontal="center" vertical="center" wrapText="1" justifyLastLine="1"/>
    </xf>
    <xf numFmtId="0" fontId="3" fillId="0" borderId="48" xfId="0" applyFont="1" applyBorder="1" applyAlignment="1">
      <alignment horizontal="center" vertical="center" wrapText="1" justifyLastLine="1"/>
    </xf>
    <xf numFmtId="0" fontId="3" fillId="0" borderId="54" xfId="0" applyFont="1" applyBorder="1" applyAlignment="1">
      <alignment horizontal="distributed" vertical="center" justifyLastLine="1"/>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7" xfId="0" applyFont="1" applyBorder="1" applyAlignment="1">
      <alignment horizontal="distributed" vertical="center" justifyLastLine="1"/>
    </xf>
    <xf numFmtId="0" fontId="3" fillId="0" borderId="57" xfId="0" applyFont="1" applyBorder="1" applyAlignment="1">
      <alignment vertical="center" wrapText="1"/>
    </xf>
    <xf numFmtId="0" fontId="3" fillId="0" borderId="58" xfId="0" applyFont="1" applyBorder="1" applyAlignment="1">
      <alignment vertical="center" wrapText="1"/>
    </xf>
    <xf numFmtId="20" fontId="3" fillId="0" borderId="59" xfId="0" applyNumberFormat="1" applyFont="1" applyBorder="1" applyAlignment="1">
      <alignment horizontal="distributed" vertical="center" wrapText="1" indent="3"/>
    </xf>
    <xf numFmtId="20" fontId="3" fillId="0" borderId="46" xfId="0" applyNumberFormat="1" applyFont="1" applyBorder="1" applyAlignment="1">
      <alignment horizontal="distributed" vertical="center" wrapText="1" indent="3"/>
    </xf>
    <xf numFmtId="20" fontId="3" fillId="0" borderId="60" xfId="0" applyNumberFormat="1" applyFont="1" applyBorder="1" applyAlignment="1">
      <alignment horizontal="distributed" vertical="center" wrapText="1" indent="3"/>
    </xf>
    <xf numFmtId="20" fontId="3" fillId="0" borderId="61" xfId="0" applyNumberFormat="1" applyFont="1" applyBorder="1" applyAlignment="1">
      <alignment horizontal="distributed" vertical="center" wrapText="1" indent="3"/>
    </xf>
    <xf numFmtId="20" fontId="3" fillId="0" borderId="51" xfId="0" applyNumberFormat="1" applyFont="1" applyBorder="1" applyAlignment="1">
      <alignment horizontal="distributed" vertical="center" wrapText="1" indent="8"/>
    </xf>
    <xf numFmtId="20" fontId="3" fillId="0" borderId="52" xfId="0" applyNumberFormat="1" applyFont="1" applyBorder="1" applyAlignment="1">
      <alignment horizontal="distributed" vertical="center" wrapText="1" indent="8"/>
    </xf>
    <xf numFmtId="20" fontId="3" fillId="0" borderId="54" xfId="0" applyNumberFormat="1" applyFont="1" applyBorder="1" applyAlignment="1">
      <alignment horizontal="distributed" vertical="center" wrapText="1" indent="8"/>
    </xf>
    <xf numFmtId="20" fontId="3" fillId="0" borderId="55" xfId="0" applyNumberFormat="1" applyFont="1" applyBorder="1" applyAlignment="1">
      <alignment horizontal="distributed" vertical="center" wrapText="1" indent="8"/>
    </xf>
    <xf numFmtId="0" fontId="2" fillId="0" borderId="0" xfId="0" applyFont="1" applyAlignment="1">
      <alignment horizontal="distributed" vertical="center" justifyLastLine="1"/>
    </xf>
    <xf numFmtId="0" fontId="3" fillId="0" borderId="0" xfId="0" applyFont="1" applyAlignment="1">
      <alignment horizontal="center" vertical="center" justifyLastLine="1"/>
    </xf>
    <xf numFmtId="0" fontId="3" fillId="0" borderId="53" xfId="0" applyFont="1" applyBorder="1" applyAlignment="1">
      <alignment vertical="center" wrapText="1"/>
    </xf>
    <xf numFmtId="0" fontId="3" fillId="0" borderId="54"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horizontal="center" vertical="center" wrapText="1"/>
    </xf>
    <xf numFmtId="0" fontId="3" fillId="0" borderId="50" xfId="0" applyFont="1" applyBorder="1" applyAlignment="1">
      <alignment horizontal="distributed" vertical="center" indent="8"/>
    </xf>
    <xf numFmtId="0" fontId="3" fillId="0" borderId="51" xfId="0" applyFont="1" applyBorder="1" applyAlignment="1">
      <alignment horizontal="distributed" vertical="center" indent="8"/>
    </xf>
    <xf numFmtId="0" fontId="3" fillId="0" borderId="53" xfId="0" applyFont="1" applyBorder="1" applyAlignment="1">
      <alignment horizontal="distributed" vertical="center" indent="4"/>
    </xf>
    <xf numFmtId="0" fontId="3" fillId="0" borderId="54" xfId="0" applyFont="1" applyBorder="1" applyAlignment="1">
      <alignment horizontal="distributed" vertical="center" indent="4"/>
    </xf>
    <xf numFmtId="0" fontId="3" fillId="0" borderId="51" xfId="0" applyFont="1" applyBorder="1" applyAlignment="1">
      <alignment horizontal="distributed" vertical="center" justifyLastLine="1"/>
    </xf>
    <xf numFmtId="0" fontId="3" fillId="0" borderId="46" xfId="0" applyFont="1" applyBorder="1" applyAlignment="1">
      <alignment horizontal="distributed" vertical="center" justifyLastLine="1"/>
    </xf>
    <xf numFmtId="0" fontId="3" fillId="0" borderId="66" xfId="0" applyFont="1" applyBorder="1" applyAlignment="1">
      <alignment horizontal="distributed" vertical="center" justifyLastLine="1"/>
    </xf>
    <xf numFmtId="0" fontId="3" fillId="0" borderId="61" xfId="0" applyFont="1" applyBorder="1" applyAlignment="1">
      <alignment horizontal="center" vertical="center"/>
    </xf>
    <xf numFmtId="0" fontId="3" fillId="0" borderId="67" xfId="0" applyFont="1" applyBorder="1" applyAlignment="1">
      <alignment horizontal="center" vertical="center"/>
    </xf>
    <xf numFmtId="0" fontId="3" fillId="0" borderId="0" xfId="0" applyFont="1">
      <alignment vertical="center"/>
    </xf>
  </cellXfs>
  <cellStyles count="1">
    <cellStyle name="標準" xfId="0" builtinId="0"/>
  </cellStyles>
  <dxfs count="1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0000FF"/>
      </font>
      <fill>
        <patternFill patternType="none">
          <bgColor auto="1"/>
        </patternFill>
      </fill>
    </dxf>
    <dxf>
      <font>
        <color rgb="FFFF0000"/>
      </font>
      <fill>
        <patternFill>
          <bgColor rgb="FFFFFF00"/>
        </patternFill>
      </fill>
    </dxf>
    <dxf>
      <font>
        <color auto="1"/>
      </font>
      <fill>
        <patternFill>
          <bgColor rgb="FFFFFF00"/>
        </patternFill>
      </fill>
    </dxf>
    <dxf>
      <font>
        <color rgb="FF0000FF"/>
      </font>
    </dxf>
    <dxf>
      <font>
        <color rgb="FFFF0000"/>
      </font>
    </dxf>
    <dxf>
      <font>
        <color rgb="FFFF0000"/>
      </font>
      <fill>
        <patternFill>
          <bgColor rgb="FFFFFF00"/>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89</xdr:row>
      <xdr:rowOff>85723</xdr:rowOff>
    </xdr:from>
    <xdr:to>
      <xdr:col>3</xdr:col>
      <xdr:colOff>561975</xdr:colOff>
      <xdr:row>111</xdr:row>
      <xdr:rowOff>95250</xdr:rowOff>
    </xdr:to>
    <xdr:sp macro="" textlink="">
      <xdr:nvSpPr>
        <xdr:cNvPr id="2" name="テキスト ボックス 1">
          <a:extLst>
            <a:ext uri="{FF2B5EF4-FFF2-40B4-BE49-F238E27FC236}">
              <a16:creationId xmlns:a16="http://schemas.microsoft.com/office/drawing/2014/main" id="{4A28D94E-ACFB-429B-A64F-5A88AE5EDDC5}"/>
            </a:ext>
          </a:extLst>
        </xdr:cNvPr>
        <xdr:cNvSpPr txBox="1"/>
      </xdr:nvSpPr>
      <xdr:spPr>
        <a:xfrm>
          <a:off x="152400" y="12944473"/>
          <a:ext cx="10201275" cy="3781427"/>
        </a:xfrm>
        <a:prstGeom prst="rect">
          <a:avLst/>
        </a:prstGeom>
        <a:solidFill>
          <a:schemeClr val="accent5"/>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この「入力シート」は、札幌市のオンライン申請の入力項目に合わせて作成しています。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オンライン申請を行う場合をはじめ、窓口又は郵送で提出する場合にも、御活用いただけます。</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・「届出書」シートは不要です。オンライン申請時の入力内容の確認用に、本ファイルを御活用ください。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「委任状」シートを</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各シートに必要事項を直接入力の上、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・「入力シート」に必要事項を入力の上、「届出書」シートを印刷して提出してください。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（提出する前に、表示の崩れがないか念のため御確認ください）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・「委任状」の添付が必要な場合は、「入力シート」に必要事項を入力の上、「委任状」シートを印刷して提出してください。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p>
        <a:p>
          <a:r>
            <a:rPr kumimoji="1" lang="ja-JP" altLang="en-US" sz="1100">
              <a:latin typeface="BIZ UDゴシック" panose="020B0400000000000000" pitchFamily="49" charset="-128"/>
              <a:ea typeface="BIZ UDゴシック" panose="020B0400000000000000" pitchFamily="49" charset="-128"/>
            </a:rPr>
            <a:t>　各シートに必要事項を直接入力の上、印刷して提出してください。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直接手書きで記載したものを提出することも可能ですが、記載事項の抜けや漏れがないように御注意ください。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問い合わせ先</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札幌市まちづくり政策局都市計画部都市計画課　電話：</a:t>
          </a:r>
          <a:r>
            <a:rPr kumimoji="1" lang="en-US" altLang="ja-JP" sz="1100">
              <a:latin typeface="BIZ UDゴシック" panose="020B0400000000000000" pitchFamily="49" charset="-128"/>
              <a:ea typeface="BIZ UDゴシック" panose="020B0400000000000000" pitchFamily="49" charset="-128"/>
            </a:rPr>
            <a:t>011-211-2506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4</xdr:row>
      <xdr:rowOff>0</xdr:rowOff>
    </xdr:from>
    <xdr:to>
      <xdr:col>46</xdr:col>
      <xdr:colOff>628650</xdr:colOff>
      <xdr:row>17</xdr:row>
      <xdr:rowOff>142876</xdr:rowOff>
    </xdr:to>
    <xdr:sp macro="" textlink="">
      <xdr:nvSpPr>
        <xdr:cNvPr id="2" name="テキスト ボックス 1">
          <a:extLst>
            <a:ext uri="{FF2B5EF4-FFF2-40B4-BE49-F238E27FC236}">
              <a16:creationId xmlns:a16="http://schemas.microsoft.com/office/drawing/2014/main" id="{452122EC-8EDC-48E1-808F-E07C144B2FAA}"/>
            </a:ext>
          </a:extLst>
        </xdr:cNvPr>
        <xdr:cNvSpPr txBox="1"/>
      </xdr:nvSpPr>
      <xdr:spPr>
        <a:xfrm>
          <a:off x="7372350" y="6858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この「届出書」シートは不要です。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「入力シート」に必要事項を入力した後、この「届出書」シートに提出日を直接入力の上、印刷して提出してください。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17</xdr:row>
      <xdr:rowOff>0</xdr:rowOff>
    </xdr:from>
    <xdr:to>
      <xdr:col>42</xdr:col>
      <xdr:colOff>628650</xdr:colOff>
      <xdr:row>29</xdr:row>
      <xdr:rowOff>85726</xdr:rowOff>
    </xdr:to>
    <xdr:sp macro="" textlink="">
      <xdr:nvSpPr>
        <xdr:cNvPr id="2" name="テキスト ボックス 1">
          <a:extLst>
            <a:ext uri="{FF2B5EF4-FFF2-40B4-BE49-F238E27FC236}">
              <a16:creationId xmlns:a16="http://schemas.microsoft.com/office/drawing/2014/main" id="{7C0FBF3B-D579-40C3-B316-3878BE00D54E}"/>
            </a:ext>
          </a:extLst>
        </xdr:cNvPr>
        <xdr:cNvSpPr txBox="1"/>
      </xdr:nvSpPr>
      <xdr:spPr>
        <a:xfrm>
          <a:off x="7353300" y="34290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DBB6C0D7-82A7-4877-BF26-1C7CE46022C4}"/>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3011403B-4B78-443A-8971-F79A9C2C1731}"/>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7E91-B55C-44B9-9D23-191701443B9A}">
  <sheetPr>
    <tabColor rgb="FFFFFF00"/>
  </sheetPr>
  <dimension ref="A1:E89"/>
  <sheetViews>
    <sheetView tabSelected="1" workbookViewId="0"/>
  </sheetViews>
  <sheetFormatPr defaultRowHeight="13.5" x14ac:dyDescent="0.15"/>
  <cols>
    <col min="1" max="1" width="5.5" style="4" bestFit="1" customWidth="1"/>
    <col min="2" max="2" width="54.625" style="4" bestFit="1" customWidth="1"/>
    <col min="3" max="3" width="74.625" style="4" bestFit="1" customWidth="1"/>
    <col min="4" max="16384" width="9" style="4"/>
  </cols>
  <sheetData>
    <row r="1" spans="1:5" x14ac:dyDescent="0.15">
      <c r="A1" s="38" t="s">
        <v>57</v>
      </c>
      <c r="B1" s="38" t="s">
        <v>12</v>
      </c>
      <c r="C1" s="38" t="s">
        <v>13</v>
      </c>
      <c r="D1" s="7" t="s">
        <v>22</v>
      </c>
      <c r="E1" s="4" t="s">
        <v>10</v>
      </c>
    </row>
    <row r="2" spans="1:5" x14ac:dyDescent="0.15">
      <c r="A2" s="39" t="s">
        <v>268</v>
      </c>
      <c r="B2" s="40"/>
      <c r="C2" s="40"/>
      <c r="D2" s="41"/>
      <c r="E2" s="5"/>
    </row>
    <row r="3" spans="1:5" x14ac:dyDescent="0.15">
      <c r="A3" s="42" t="s">
        <v>58</v>
      </c>
      <c r="B3" s="42" t="s">
        <v>14</v>
      </c>
      <c r="C3" s="9" t="s">
        <v>16</v>
      </c>
      <c r="D3" s="8" t="str">
        <f>IF(OR($C3="個人",$C3="法人"),"入力済","要入力")</f>
        <v>入力済</v>
      </c>
    </row>
    <row r="4" spans="1:5" x14ac:dyDescent="0.15">
      <c r="A4" s="43" t="s">
        <v>59</v>
      </c>
      <c r="B4" s="43" t="str" cm="1">
        <f t="array" ref="B4">_xlfn.IFS($C$3="個人","氏名",$C$3="法人","法人名",TRUE,"名前")</f>
        <v>法人名</v>
      </c>
      <c r="C4" s="10" t="s">
        <v>331</v>
      </c>
      <c r="D4" s="6" t="str">
        <f>IF($C4&lt;&gt;"","入力済","要入力")</f>
        <v>入力済</v>
      </c>
    </row>
    <row r="5" spans="1:5" x14ac:dyDescent="0.15">
      <c r="A5" s="43" t="s">
        <v>61</v>
      </c>
      <c r="B5" s="43" t="str" cm="1">
        <f t="array" ref="B5">_xlfn.IFS($C$3="個人","氏名（フリガナ）",$C$3="法人","法人名（フリガナ）",TRUE,"名前（フリガナ）")</f>
        <v>法人名（フリガナ）</v>
      </c>
      <c r="C5" s="10" t="s">
        <v>332</v>
      </c>
      <c r="D5" s="6" t="str">
        <f>IF($C5&lt;&gt;"","入力済","要入力")</f>
        <v>入力済</v>
      </c>
    </row>
    <row r="6" spans="1:5" x14ac:dyDescent="0.15">
      <c r="A6" s="43" t="s">
        <v>60</v>
      </c>
      <c r="B6" s="43" t="s">
        <v>17</v>
      </c>
      <c r="C6" s="11">
        <v>600000</v>
      </c>
      <c r="D6" s="6" t="str">
        <f>IF($C6&lt;&gt;"","入力済","要入力")</f>
        <v>入力済</v>
      </c>
    </row>
    <row r="7" spans="1:5" x14ac:dyDescent="0.15">
      <c r="A7" s="43" t="s">
        <v>62</v>
      </c>
      <c r="B7" s="43" t="str" cm="1">
        <f t="array" ref="B7">_xlfn.IFS($C$3="個人","住所",$C$3="法人","所在地",TRUE,"住所/所在地")</f>
        <v>所在地</v>
      </c>
      <c r="C7" s="10" t="s">
        <v>321</v>
      </c>
      <c r="D7" s="6" t="str">
        <f>IF($C7&lt;&gt;"","入力済","要入力")</f>
        <v>入力済</v>
      </c>
    </row>
    <row r="8" spans="1:5" x14ac:dyDescent="0.15">
      <c r="A8" s="43" t="s">
        <v>63</v>
      </c>
      <c r="B8" s="43" t="s">
        <v>18</v>
      </c>
      <c r="C8" s="10" t="s">
        <v>322</v>
      </c>
      <c r="D8" s="6" t="str" cm="1">
        <f t="array" ref="D8">_xlfn.IFS($C$3="個人","入力不要",$C8&lt;&gt;"","入力済",TRUE,"要入力")</f>
        <v>入力済</v>
      </c>
    </row>
    <row r="9" spans="1:5" x14ac:dyDescent="0.15">
      <c r="A9" s="43" t="s">
        <v>64</v>
      </c>
      <c r="B9" s="43" t="s">
        <v>19</v>
      </c>
      <c r="C9" s="10" t="s">
        <v>323</v>
      </c>
      <c r="D9" s="6" t="str">
        <f>IF($C9&lt;&gt;"","入力済","要入力")</f>
        <v>入力済</v>
      </c>
    </row>
    <row r="10" spans="1:5" x14ac:dyDescent="0.15">
      <c r="A10" s="43" t="s">
        <v>65</v>
      </c>
      <c r="B10" s="43" t="s">
        <v>20</v>
      </c>
      <c r="C10" s="10" t="s">
        <v>324</v>
      </c>
      <c r="D10" s="6" t="str">
        <f>IF($C10&lt;&gt;"","入力済","要入力")</f>
        <v>入力済</v>
      </c>
    </row>
    <row r="11" spans="1:5" x14ac:dyDescent="0.15">
      <c r="A11" s="38" t="s">
        <v>66</v>
      </c>
      <c r="B11" s="38" t="s">
        <v>21</v>
      </c>
      <c r="C11" s="12" t="s">
        <v>325</v>
      </c>
      <c r="D11" s="7" t="str" cm="1">
        <f t="array" ref="D11">_xlfn.IFS($C$3="個人","入力不要",$C11&lt;&gt;"","入力済",TRUE,"要入力")</f>
        <v>入力済</v>
      </c>
    </row>
    <row r="12" spans="1:5" x14ac:dyDescent="0.15">
      <c r="A12" s="39" t="s">
        <v>317</v>
      </c>
      <c r="B12" s="40"/>
      <c r="C12" s="40"/>
      <c r="D12" s="41"/>
      <c r="E12" s="5"/>
    </row>
    <row r="13" spans="1:5" x14ac:dyDescent="0.15">
      <c r="A13" s="42" t="s">
        <v>67</v>
      </c>
      <c r="B13" s="42" t="str" cm="1">
        <f t="array" ref="B13">_xlfn.IFS($C$3="個人","国籍",$C$3="法人","法人設立に当たって準拠した法令を制定した国",TRUE,"国籍等")</f>
        <v>法人設立に当たって準拠した法令を制定した国</v>
      </c>
      <c r="C13" s="10" t="s">
        <v>167</v>
      </c>
      <c r="D13" s="8" t="str">
        <f>IF($C13&lt;&gt;"","入力済","要入力")</f>
        <v>入力済</v>
      </c>
    </row>
    <row r="14" spans="1:5" x14ac:dyDescent="0.15">
      <c r="A14" s="43" t="s">
        <v>68</v>
      </c>
      <c r="B14" s="43" t="s">
        <v>31</v>
      </c>
      <c r="C14" s="10"/>
      <c r="D14" s="6" t="str" cm="1">
        <f t="array" ref="D14">_xlfn.IFS($C13&lt;&gt;"その他","入力不要",$C14&lt;&gt;"","入力済",TRUE,"要入力")</f>
        <v>入力不要</v>
      </c>
    </row>
    <row r="15" spans="1:5" x14ac:dyDescent="0.15">
      <c r="A15" s="42" t="s">
        <v>269</v>
      </c>
      <c r="B15" s="42" t="s">
        <v>238</v>
      </c>
      <c r="C15" s="10"/>
      <c r="D15" s="8" t="str" cm="1">
        <f t="array" ref="D15">_xlfn.IFS(OR($C$3="法人",$C$13="日本"),"入力不要",$C15&lt;&gt;"","入力済",TRUE,"要入力")</f>
        <v>入力不要</v>
      </c>
    </row>
    <row r="16" spans="1:5" x14ac:dyDescent="0.15">
      <c r="A16" s="42" t="s">
        <v>270</v>
      </c>
      <c r="B16" s="42" t="s">
        <v>114</v>
      </c>
      <c r="C16" s="10" t="s">
        <v>40</v>
      </c>
      <c r="D16" s="8" t="str">
        <f>IF($C16&lt;&gt;"","入力済","要入力")</f>
        <v>入力済</v>
      </c>
    </row>
    <row r="17" spans="1:5" x14ac:dyDescent="0.15">
      <c r="A17" s="43" t="s">
        <v>271</v>
      </c>
      <c r="B17" s="43" t="s">
        <v>31</v>
      </c>
      <c r="C17" s="10" t="s">
        <v>326</v>
      </c>
      <c r="D17" s="6" t="str" cm="1">
        <f t="array" ref="D17">_xlfn.IFS($C16&lt;&gt;"その他","入力不要",$C17&lt;&gt;"","入力済",TRUE,"要入力")</f>
        <v>入力済</v>
      </c>
    </row>
    <row r="18" spans="1:5" x14ac:dyDescent="0.15">
      <c r="A18" s="39" t="s">
        <v>272</v>
      </c>
      <c r="B18" s="40"/>
      <c r="C18" s="40"/>
      <c r="D18" s="41"/>
      <c r="E18" s="5"/>
    </row>
    <row r="19" spans="1:5" x14ac:dyDescent="0.15">
      <c r="A19" s="42" t="s">
        <v>69</v>
      </c>
      <c r="B19" s="42" t="s">
        <v>93</v>
      </c>
      <c r="C19" s="9" t="s">
        <v>23</v>
      </c>
      <c r="D19" s="8" t="str">
        <f>IF(OR($C19="申請者と同じ",$C19="代理人"),"入力済","要入力")</f>
        <v>入力済</v>
      </c>
    </row>
    <row r="20" spans="1:5" x14ac:dyDescent="0.15">
      <c r="A20" s="43" t="s">
        <v>70</v>
      </c>
      <c r="B20" s="43" t="s">
        <v>25</v>
      </c>
      <c r="C20" s="10"/>
      <c r="D20" s="6" t="str" cm="1">
        <f t="array" ref="D20">_xlfn.IFS($C$19="申請者と同じ","入力不要",$C20&lt;&gt;"","入力済",TRUE,"要入力")</f>
        <v>入力不要</v>
      </c>
    </row>
    <row r="21" spans="1:5" x14ac:dyDescent="0.15">
      <c r="A21" s="43" t="s">
        <v>71</v>
      </c>
      <c r="B21" s="43" t="s">
        <v>26</v>
      </c>
      <c r="C21" s="10"/>
      <c r="D21" s="6" t="str" cm="1">
        <f t="array" ref="D21">_xlfn.IFS($C$19="申請者と同じ","入力不要",$C21&lt;&gt;"","入力済",TRUE,"要入力")</f>
        <v>入力不要</v>
      </c>
    </row>
    <row r="22" spans="1:5" x14ac:dyDescent="0.15">
      <c r="A22" s="43" t="s">
        <v>72</v>
      </c>
      <c r="B22" s="43" t="s">
        <v>27</v>
      </c>
      <c r="C22" s="10"/>
      <c r="D22" s="6" t="str" cm="1">
        <f t="array" ref="D22">_xlfn.IFS($C$19="申請者と同じ","入力不要",$C22&lt;&gt;"","入力済",TRUE,"要入力")</f>
        <v>入力不要</v>
      </c>
    </row>
    <row r="23" spans="1:5" x14ac:dyDescent="0.15">
      <c r="A23" s="38" t="s">
        <v>73</v>
      </c>
      <c r="B23" s="38" t="s">
        <v>28</v>
      </c>
      <c r="C23" s="14" t="s">
        <v>29</v>
      </c>
      <c r="D23" s="7" t="str" cm="1">
        <f t="array" ref="D23">_xlfn.IFS($C$19="申請者と同じ","添付不要",$C$19="代理人","要添付",TRUE,"要入力")</f>
        <v>添付不要</v>
      </c>
      <c r="E23" s="4" t="str">
        <f>IF(D23="要添付","委任状を添付してください。","")</f>
        <v/>
      </c>
    </row>
    <row r="24" spans="1:5" x14ac:dyDescent="0.15">
      <c r="A24" s="39" t="s">
        <v>273</v>
      </c>
      <c r="B24" s="40"/>
      <c r="C24" s="40"/>
      <c r="D24" s="41"/>
      <c r="E24" s="5"/>
    </row>
    <row r="25" spans="1:5" x14ac:dyDescent="0.15">
      <c r="A25" s="42" t="s">
        <v>74</v>
      </c>
      <c r="B25" s="42" t="s">
        <v>160</v>
      </c>
      <c r="C25" s="44">
        <v>45839</v>
      </c>
      <c r="D25" s="8" t="str">
        <f>IF($C25&lt;&gt;"","入力済","要入力")</f>
        <v>入力済</v>
      </c>
    </row>
    <row r="26" spans="1:5" x14ac:dyDescent="0.15">
      <c r="A26" s="42" t="s">
        <v>75</v>
      </c>
      <c r="B26" s="42" t="s">
        <v>161</v>
      </c>
      <c r="C26" s="10" t="s">
        <v>44</v>
      </c>
      <c r="D26" s="8" t="str">
        <f>IF($C26&lt;&gt;"","入力済","要入力")</f>
        <v>入力済</v>
      </c>
    </row>
    <row r="27" spans="1:5" x14ac:dyDescent="0.15">
      <c r="A27" s="43" t="s">
        <v>183</v>
      </c>
      <c r="B27" s="43" t="s">
        <v>31</v>
      </c>
      <c r="C27" s="10"/>
      <c r="D27" s="6" t="str" cm="1">
        <f t="array" ref="D27">_xlfn.IFS($C26&lt;&gt;"その他","入力不要",$C27&lt;&gt;"","入力済",TRUE,"要入力")</f>
        <v>入力不要</v>
      </c>
    </row>
    <row r="28" spans="1:5" x14ac:dyDescent="0.15">
      <c r="A28" s="42" t="s">
        <v>274</v>
      </c>
      <c r="B28" s="42" t="s">
        <v>163</v>
      </c>
      <c r="C28" s="10" t="s">
        <v>164</v>
      </c>
      <c r="D28" s="8" t="str">
        <f>IF($C28&lt;&gt;"","入力済","要入力")</f>
        <v>入力済</v>
      </c>
    </row>
    <row r="29" spans="1:5" x14ac:dyDescent="0.15">
      <c r="A29" s="43" t="s">
        <v>275</v>
      </c>
      <c r="B29" s="43" t="s">
        <v>178</v>
      </c>
      <c r="C29" s="10" t="s">
        <v>16</v>
      </c>
      <c r="D29" s="6" t="str">
        <f>IF($C29&lt;&gt;"","入力済","要入力")</f>
        <v>入力済</v>
      </c>
    </row>
    <row r="30" spans="1:5" x14ac:dyDescent="0.15">
      <c r="A30" s="43" t="s">
        <v>276</v>
      </c>
      <c r="B30" s="43" t="str" cm="1">
        <f t="array" ref="B30">_xlfn.IFS($C$29="個人","相手方（譲渡人）の氏名",$C$29="法人","相手方（譲渡人）の法人名",TRUE,"相手方（譲渡人）の名前")</f>
        <v>相手方（譲渡人）の法人名</v>
      </c>
      <c r="C30" s="10" t="s">
        <v>329</v>
      </c>
      <c r="D30" s="6" t="str">
        <f t="shared" ref="D30:D31" si="0">IF($C30&lt;&gt;"","入力済","要入力")</f>
        <v>入力済</v>
      </c>
    </row>
    <row r="31" spans="1:5" x14ac:dyDescent="0.15">
      <c r="A31" s="43" t="s">
        <v>277</v>
      </c>
      <c r="B31" s="43" t="str" cm="1">
        <f t="array" ref="B31">_xlfn.IFS($C$29="個人","相手方（譲渡人）の氏名（フリガナ）",$C$29="法人","相手方（譲渡人）の法人名（フリガナ）",TRUE,"相手方（譲渡人）の名前（フリガナ）")</f>
        <v>相手方（譲渡人）の法人名（フリガナ）</v>
      </c>
      <c r="C31" s="10" t="s">
        <v>330</v>
      </c>
      <c r="D31" s="6" t="str">
        <f t="shared" si="0"/>
        <v>入力済</v>
      </c>
    </row>
    <row r="32" spans="1:5" x14ac:dyDescent="0.15">
      <c r="A32" s="43" t="s">
        <v>278</v>
      </c>
      <c r="B32" s="43" t="s">
        <v>180</v>
      </c>
      <c r="C32" s="11">
        <v>50000</v>
      </c>
      <c r="D32" s="6" t="str">
        <f>IF($C32&lt;&gt;"","入力済","要入力")</f>
        <v>入力済</v>
      </c>
    </row>
    <row r="33" spans="1:4" x14ac:dyDescent="0.15">
      <c r="A33" s="43" t="s">
        <v>279</v>
      </c>
      <c r="B33" s="43" t="str" cm="1">
        <f t="array" ref="B33">_xlfn.IFS($C$29="個人","相手方（譲渡人）の住所",$C$29="法人","相手方（譲渡人）の所在地",TRUE,"相手方（譲渡人）の住所/所在地")</f>
        <v>相手方（譲渡人）の所在地</v>
      </c>
      <c r="C33" s="10" t="s">
        <v>327</v>
      </c>
      <c r="D33" s="6" t="str">
        <f>IF($C33&lt;&gt;"","入力済","要入力")</f>
        <v>入力済</v>
      </c>
    </row>
    <row r="34" spans="1:4" x14ac:dyDescent="0.15">
      <c r="A34" s="38" t="s">
        <v>280</v>
      </c>
      <c r="B34" s="38" t="s">
        <v>179</v>
      </c>
      <c r="C34" s="12" t="s">
        <v>333</v>
      </c>
      <c r="D34" s="7" t="str" cm="1">
        <f t="array" ref="D34">_xlfn.IFS($C$29="個人","入力不要",$C34&lt;&gt;"","入力済",TRUE,"要入力")</f>
        <v>入力済</v>
      </c>
    </row>
    <row r="35" spans="1:4" x14ac:dyDescent="0.15">
      <c r="A35" s="39" t="s">
        <v>281</v>
      </c>
      <c r="B35" s="40"/>
      <c r="C35" s="40"/>
      <c r="D35" s="41"/>
    </row>
    <row r="36" spans="1:4" x14ac:dyDescent="0.15">
      <c r="A36" s="42" t="s">
        <v>76</v>
      </c>
      <c r="B36" s="42" t="s">
        <v>181</v>
      </c>
      <c r="C36" s="9" t="s">
        <v>328</v>
      </c>
      <c r="D36" s="8" t="str">
        <f>IF($C36&lt;&gt;"","入力済","要入力")</f>
        <v>入力済</v>
      </c>
    </row>
    <row r="37" spans="1:4" x14ac:dyDescent="0.15">
      <c r="A37" s="42" t="s">
        <v>77</v>
      </c>
      <c r="B37" s="42" t="s">
        <v>182</v>
      </c>
      <c r="C37" s="13">
        <v>2</v>
      </c>
      <c r="D37" s="8" t="str">
        <f>IF($C37&lt;&gt;"","入力済","要入力")</f>
        <v>入力済</v>
      </c>
    </row>
    <row r="38" spans="1:4" x14ac:dyDescent="0.15">
      <c r="A38" s="38" t="s">
        <v>215</v>
      </c>
      <c r="B38" s="38" t="s">
        <v>153</v>
      </c>
      <c r="C38" s="12"/>
      <c r="D38" s="7" t="s">
        <v>41</v>
      </c>
    </row>
    <row r="39" spans="1:4" x14ac:dyDescent="0.15">
      <c r="A39" s="43" t="s">
        <v>282</v>
      </c>
      <c r="B39" s="43" t="s">
        <v>184</v>
      </c>
      <c r="C39" s="10" t="s">
        <v>34</v>
      </c>
      <c r="D39" s="6" t="str">
        <f>IF($C39&lt;&gt;"","入力済","要入力")</f>
        <v>入力済</v>
      </c>
    </row>
    <row r="40" spans="1:4" x14ac:dyDescent="0.15">
      <c r="A40" s="43" t="s">
        <v>283</v>
      </c>
      <c r="B40" s="43" t="s">
        <v>31</v>
      </c>
      <c r="C40" s="10"/>
      <c r="D40" s="6" t="str" cm="1">
        <f t="array" ref="D40">_xlfn.IFS($C39&lt;&gt;"その他","入力不要",$C40&lt;&gt;"","入力済",TRUE,"要入力")</f>
        <v>入力不要</v>
      </c>
    </row>
    <row r="41" spans="1:4" x14ac:dyDescent="0.15">
      <c r="A41" s="43" t="s">
        <v>284</v>
      </c>
      <c r="B41" s="43" t="s">
        <v>185</v>
      </c>
      <c r="C41" s="10" t="s">
        <v>39</v>
      </c>
      <c r="D41" s="6" t="s">
        <v>41</v>
      </c>
    </row>
    <row r="42" spans="1:4" x14ac:dyDescent="0.15">
      <c r="A42" s="43" t="s">
        <v>285</v>
      </c>
      <c r="B42" s="43" t="s">
        <v>186</v>
      </c>
      <c r="C42" s="10" t="s">
        <v>34</v>
      </c>
      <c r="D42" s="6" t="str">
        <f>IF($C42&lt;&gt;"","入力済","要入力")</f>
        <v>入力済</v>
      </c>
    </row>
    <row r="43" spans="1:4" x14ac:dyDescent="0.15">
      <c r="A43" s="43" t="s">
        <v>286</v>
      </c>
      <c r="B43" s="43" t="s">
        <v>31</v>
      </c>
      <c r="C43" s="10"/>
      <c r="D43" s="6" t="str" cm="1">
        <f t="array" ref="D43">_xlfn.IFS($C42&lt;&gt;"その他","入力不要",$C43&lt;&gt;"","入力済",TRUE,"要入力")</f>
        <v>入力不要</v>
      </c>
    </row>
    <row r="44" spans="1:4" x14ac:dyDescent="0.15">
      <c r="A44" s="43" t="s">
        <v>287</v>
      </c>
      <c r="B44" s="43" t="s">
        <v>187</v>
      </c>
      <c r="C44" s="10"/>
      <c r="D44" s="6" t="s">
        <v>41</v>
      </c>
    </row>
    <row r="45" spans="1:4" x14ac:dyDescent="0.15">
      <c r="A45" s="43" t="s">
        <v>288</v>
      </c>
      <c r="B45" s="43" t="s">
        <v>188</v>
      </c>
      <c r="C45" s="22">
        <v>2155.8000000000002</v>
      </c>
      <c r="D45" s="6" t="str">
        <f>IF($C45&lt;&gt;"","入力済","要入力")</f>
        <v>入力済</v>
      </c>
    </row>
    <row r="46" spans="1:4" x14ac:dyDescent="0.15">
      <c r="A46" s="43" t="s">
        <v>289</v>
      </c>
      <c r="B46" s="43" t="s">
        <v>205</v>
      </c>
      <c r="C46" s="10" t="s">
        <v>191</v>
      </c>
      <c r="D46" s="6" t="str">
        <f>IF($C46&lt;&gt;"","入力済","要入力")</f>
        <v>入力済</v>
      </c>
    </row>
    <row r="47" spans="1:4" x14ac:dyDescent="0.15">
      <c r="A47" s="42" t="s">
        <v>290</v>
      </c>
      <c r="B47" s="42" t="s">
        <v>208</v>
      </c>
      <c r="C47" s="13">
        <v>391363932</v>
      </c>
      <c r="D47" s="8" t="str">
        <f>IF($C47&lt;&gt;"","入力済","要入力")</f>
        <v>入力済</v>
      </c>
    </row>
    <row r="48" spans="1:4" x14ac:dyDescent="0.15">
      <c r="A48" s="42" t="s">
        <v>291</v>
      </c>
      <c r="B48" s="42" t="s">
        <v>209</v>
      </c>
      <c r="C48" s="13">
        <v>340000</v>
      </c>
      <c r="D48" s="8" t="s">
        <v>41</v>
      </c>
    </row>
    <row r="49" spans="1:5" x14ac:dyDescent="0.15">
      <c r="A49" s="38" t="s">
        <v>292</v>
      </c>
      <c r="B49" s="38" t="s">
        <v>42</v>
      </c>
      <c r="C49" s="14" t="s">
        <v>29</v>
      </c>
      <c r="D49" s="7" t="s">
        <v>54</v>
      </c>
      <c r="E49" s="4" t="s">
        <v>211</v>
      </c>
    </row>
    <row r="50" spans="1:5" x14ac:dyDescent="0.15">
      <c r="A50" s="39" t="s">
        <v>293</v>
      </c>
      <c r="B50" s="40"/>
      <c r="C50" s="40"/>
      <c r="D50" s="41"/>
    </row>
    <row r="51" spans="1:5" x14ac:dyDescent="0.15">
      <c r="A51" s="43" t="s">
        <v>78</v>
      </c>
      <c r="B51" s="43" t="s">
        <v>124</v>
      </c>
      <c r="C51" s="10" t="s">
        <v>213</v>
      </c>
      <c r="D51" s="6" t="str">
        <f>IF($C51&lt;&gt;"","入力済","要入力")</f>
        <v>入力済</v>
      </c>
    </row>
    <row r="52" spans="1:5" x14ac:dyDescent="0.15">
      <c r="A52" s="42" t="s">
        <v>79</v>
      </c>
      <c r="B52" s="42" t="s">
        <v>127</v>
      </c>
      <c r="C52" s="44"/>
      <c r="D52" s="8" t="str" cm="1">
        <f t="array" ref="D52">_xlfn.IFS(OR($C$51="単独の届出：従前及び今後において一団となる土地取得がない。",$C$51="一団の土地（新規）：今後、一団の土地として買い進める予定等がある。"),"入力不要",$C52&lt;&gt;"","入力済",TRUE,"任意入力")</f>
        <v>入力不要</v>
      </c>
    </row>
    <row r="53" spans="1:5" x14ac:dyDescent="0.15">
      <c r="A53" s="43" t="s">
        <v>80</v>
      </c>
      <c r="B53" s="43" t="s">
        <v>125</v>
      </c>
      <c r="C53" s="10" t="s">
        <v>216</v>
      </c>
      <c r="D53" s="6" t="str">
        <f>IF($C53&lt;&gt;"","入力済","要入力")</f>
        <v>入力済</v>
      </c>
    </row>
    <row r="54" spans="1:5" x14ac:dyDescent="0.15">
      <c r="A54" s="43" t="s">
        <v>294</v>
      </c>
      <c r="B54" s="43" t="s">
        <v>126</v>
      </c>
      <c r="C54" s="10" t="s">
        <v>227</v>
      </c>
      <c r="D54" s="6" t="str" cm="1">
        <f t="array" ref="D54">_xlfn.IFS(OR($C$53="市街化調整区域",$C$53="都市計画区域外"),"入力不要",$C54&lt;&gt;"","入力済",TRUE,"要入力")</f>
        <v>入力済</v>
      </c>
    </row>
    <row r="55" spans="1:5" x14ac:dyDescent="0.15">
      <c r="A55" s="42" t="s">
        <v>295</v>
      </c>
      <c r="B55" s="42" t="s">
        <v>232</v>
      </c>
      <c r="C55" s="9" t="s">
        <v>334</v>
      </c>
      <c r="D55" s="6" t="str">
        <f>IF($C55&lt;&gt;"","入力済","要入力")</f>
        <v>入力済</v>
      </c>
    </row>
    <row r="56" spans="1:5" x14ac:dyDescent="0.15">
      <c r="A56" s="42" t="s">
        <v>296</v>
      </c>
      <c r="B56" s="42" t="s">
        <v>130</v>
      </c>
      <c r="C56" s="9" t="s">
        <v>335</v>
      </c>
      <c r="D56" s="6" t="str">
        <f>IF($C56&lt;&gt;"","入力済","要入力")</f>
        <v>入力済</v>
      </c>
    </row>
    <row r="57" spans="1:5" x14ac:dyDescent="0.15">
      <c r="A57" s="43" t="s">
        <v>297</v>
      </c>
      <c r="B57" s="43" t="s">
        <v>131</v>
      </c>
      <c r="C57" s="10" t="s">
        <v>235</v>
      </c>
      <c r="D57" s="6" t="str">
        <f>IF($C57&lt;&gt;"","入力済","要入力")</f>
        <v>入力済</v>
      </c>
    </row>
    <row r="58" spans="1:5" x14ac:dyDescent="0.15">
      <c r="A58" s="43" t="s">
        <v>298</v>
      </c>
      <c r="B58" s="43" t="s">
        <v>236</v>
      </c>
      <c r="C58" s="22"/>
      <c r="D58" s="6" t="str" cm="1">
        <f t="array" ref="D58">_xlfn.IFS($C$51="単独の届出：従前及び今後において一団となる土地取得がない。","入力不要",$C58&lt;&gt;"","入力済",TRUE,"要入力")</f>
        <v>入力不要</v>
      </c>
    </row>
    <row r="59" spans="1:5" x14ac:dyDescent="0.15">
      <c r="A59" s="43" t="s">
        <v>299</v>
      </c>
      <c r="B59" s="43" t="s">
        <v>237</v>
      </c>
      <c r="C59" s="22"/>
      <c r="D59" s="6" t="str" cm="1">
        <f t="array" ref="D59">_xlfn.IFS($C$51="単独の届出：従前及び今後において一団となる土地取得がない。","入力不要",$C59&lt;&gt;"","入力済",TRUE,"任意入力")</f>
        <v>入力不要</v>
      </c>
    </row>
    <row r="60" spans="1:5" x14ac:dyDescent="0.15">
      <c r="A60" s="38" t="s">
        <v>300</v>
      </c>
      <c r="B60" s="43" t="s">
        <v>239</v>
      </c>
      <c r="C60" s="10" t="s">
        <v>235</v>
      </c>
      <c r="D60" s="6" t="str">
        <f>IF($C60&lt;&gt;"","入力済","要入力")</f>
        <v>入力済</v>
      </c>
    </row>
    <row r="61" spans="1:5" x14ac:dyDescent="0.15">
      <c r="A61" s="52"/>
      <c r="B61" s="43" t="s">
        <v>241</v>
      </c>
      <c r="C61" s="10" t="s">
        <v>235</v>
      </c>
      <c r="D61" s="6" t="str">
        <f>IF($C61&lt;&gt;"","入力済","要入力")</f>
        <v>入力済</v>
      </c>
    </row>
    <row r="62" spans="1:5" x14ac:dyDescent="0.15">
      <c r="A62" s="52"/>
      <c r="B62" s="43" t="s">
        <v>242</v>
      </c>
      <c r="C62" s="10" t="s">
        <v>235</v>
      </c>
      <c r="D62" s="6" t="str">
        <f>IF($C62&lt;&gt;"","入力済","要入力")</f>
        <v>入力済</v>
      </c>
    </row>
    <row r="63" spans="1:5" x14ac:dyDescent="0.15">
      <c r="A63" s="42"/>
      <c r="B63" s="43" t="s">
        <v>243</v>
      </c>
      <c r="C63" s="10" t="s">
        <v>235</v>
      </c>
      <c r="D63" s="6" t="str">
        <f>IF($C63&lt;&gt;"","入力済","要入力")</f>
        <v>入力済</v>
      </c>
    </row>
    <row r="64" spans="1:5" x14ac:dyDescent="0.15">
      <c r="A64" s="43" t="s">
        <v>301</v>
      </c>
      <c r="B64" s="43" t="s">
        <v>31</v>
      </c>
      <c r="C64" s="10"/>
      <c r="D64" s="6" t="str" cm="1">
        <f t="array" ref="D64">_xlfn.IFS($C63&lt;&gt;"有","入力不要",$C64&lt;&gt;"","入力済",TRUE,"要入力")</f>
        <v>入力不要</v>
      </c>
    </row>
    <row r="65" spans="1:4" x14ac:dyDescent="0.15">
      <c r="A65" s="43" t="s">
        <v>302</v>
      </c>
      <c r="B65" s="43" t="s">
        <v>244</v>
      </c>
      <c r="C65" s="10"/>
      <c r="D65" s="6" t="str" cm="1">
        <f t="array" ref="D65">_xlfn.IFS(AND($C$60="無",$C$61="無",$C$62="無",$C$63="無"),"入力不要",$C65&lt;&gt;"","入力済",TRUE,"要入力")</f>
        <v>入力不要</v>
      </c>
    </row>
    <row r="66" spans="1:4" x14ac:dyDescent="0.15">
      <c r="A66" s="39" t="s">
        <v>303</v>
      </c>
      <c r="B66" s="40"/>
      <c r="C66" s="40"/>
      <c r="D66" s="41"/>
    </row>
    <row r="67" spans="1:4" x14ac:dyDescent="0.15">
      <c r="A67" s="42" t="s">
        <v>81</v>
      </c>
      <c r="B67" s="42" t="s">
        <v>245</v>
      </c>
      <c r="C67" s="9" t="s">
        <v>234</v>
      </c>
      <c r="D67" s="8" t="str">
        <f>IF($C67&lt;&gt;"","入力済","要入力")</f>
        <v>入力済</v>
      </c>
    </row>
    <row r="68" spans="1:4" x14ac:dyDescent="0.15">
      <c r="A68" s="42" t="s">
        <v>304</v>
      </c>
      <c r="B68" s="42" t="s">
        <v>247</v>
      </c>
      <c r="C68" s="9" t="s">
        <v>336</v>
      </c>
      <c r="D68" s="6" t="str" cm="1">
        <f t="array" ref="D68">_xlfn.IFS($C$67="無","入力不要",$C68&lt;&gt;"","入力済",TRUE,"要入力")</f>
        <v>入力済</v>
      </c>
    </row>
    <row r="69" spans="1:4" x14ac:dyDescent="0.15">
      <c r="A69" s="42" t="s">
        <v>305</v>
      </c>
      <c r="B69" s="42" t="s">
        <v>143</v>
      </c>
      <c r="C69" s="9" t="s">
        <v>258</v>
      </c>
      <c r="D69" s="6" t="str" cm="1">
        <f t="array" ref="D69">_xlfn.IFS($C$67="無","入力不要",$C69&lt;&gt;"","入力済",TRUE,"要入力")</f>
        <v>入力済</v>
      </c>
    </row>
    <row r="70" spans="1:4" x14ac:dyDescent="0.15">
      <c r="A70" s="42" t="s">
        <v>306</v>
      </c>
      <c r="B70" s="42" t="s">
        <v>248</v>
      </c>
      <c r="C70" s="9"/>
      <c r="D70" s="6" t="str" cm="1">
        <f t="array" ref="D70">_xlfn.IFS(OR($C$67="無",$C$69="予定なし"),"入力不要",$C70&lt;&gt;"","入力済",TRUE,"要入力")</f>
        <v>入力不要</v>
      </c>
    </row>
    <row r="71" spans="1:4" x14ac:dyDescent="0.15">
      <c r="A71" s="42" t="s">
        <v>307</v>
      </c>
      <c r="B71" s="42" t="s">
        <v>249</v>
      </c>
      <c r="C71" s="9" t="s">
        <v>234</v>
      </c>
      <c r="D71" s="6" t="str" cm="1">
        <f t="array" ref="D71">_xlfn.IFS($C$67="無","入力不要",$C71&lt;&gt;"","入力済",TRUE,"要入力")</f>
        <v>入力済</v>
      </c>
    </row>
    <row r="72" spans="1:4" x14ac:dyDescent="0.15">
      <c r="A72" s="38" t="s">
        <v>308</v>
      </c>
      <c r="B72" s="43" t="s">
        <v>250</v>
      </c>
      <c r="C72" s="10" t="s">
        <v>234</v>
      </c>
      <c r="D72" s="6" t="str" cm="1">
        <f t="array" ref="D72">_xlfn.IFS(OR($C$67="無",$C$71="無"),"入力不要",$C72&lt;&gt;"","入力済",TRUE,"要入力")</f>
        <v>入力済</v>
      </c>
    </row>
    <row r="73" spans="1:4" x14ac:dyDescent="0.15">
      <c r="A73" s="52"/>
      <c r="B73" s="43" t="s">
        <v>251</v>
      </c>
      <c r="C73" s="10" t="s">
        <v>235</v>
      </c>
      <c r="D73" s="6" t="str" cm="1">
        <f t="array" ref="D73">_xlfn.IFS(OR($C$67="無",$C$71="無"),"入力不要",$C73&lt;&gt;"","入力済",TRUE,"要入力")</f>
        <v>入力済</v>
      </c>
    </row>
    <row r="74" spans="1:4" x14ac:dyDescent="0.15">
      <c r="A74" s="52"/>
      <c r="B74" s="43" t="s">
        <v>252</v>
      </c>
      <c r="C74" s="10" t="s">
        <v>235</v>
      </c>
      <c r="D74" s="6" t="str" cm="1">
        <f t="array" ref="D74">_xlfn.IFS(OR($C$67="無",$C$71="無"),"入力不要",$C74&lt;&gt;"","入力済",TRUE,"要入力")</f>
        <v>入力済</v>
      </c>
    </row>
    <row r="75" spans="1:4" x14ac:dyDescent="0.15">
      <c r="A75" s="42"/>
      <c r="B75" s="43" t="s">
        <v>253</v>
      </c>
      <c r="C75" s="10" t="s">
        <v>235</v>
      </c>
      <c r="D75" s="6" t="str" cm="1">
        <f t="array" ref="D75">_xlfn.IFS(OR($C$67="無",$C$71="無"),"入力不要",$C75&lt;&gt;"","入力済",TRUE,"要入力")</f>
        <v>入力済</v>
      </c>
    </row>
    <row r="76" spans="1:4" x14ac:dyDescent="0.15">
      <c r="A76" s="43" t="s">
        <v>309</v>
      </c>
      <c r="B76" s="43" t="s">
        <v>31</v>
      </c>
      <c r="C76" s="10"/>
      <c r="D76" s="6" t="str" cm="1">
        <f t="array" ref="D76">_xlfn.IFS($C75&lt;&gt;"有","入力不要",$C76&lt;&gt;"","入力済",TRUE,"要入力")</f>
        <v>入力不要</v>
      </c>
    </row>
    <row r="77" spans="1:4" x14ac:dyDescent="0.15">
      <c r="A77" s="42" t="s">
        <v>310</v>
      </c>
      <c r="B77" s="42" t="s">
        <v>255</v>
      </c>
      <c r="C77" s="13">
        <v>9270000</v>
      </c>
      <c r="D77" s="6" t="str" cm="1">
        <f t="array" ref="D77">_xlfn.IFS($C$67="無","入力不要",$C77&lt;&gt;"","入力済",TRUE,"要入力")</f>
        <v>入力済</v>
      </c>
    </row>
    <row r="78" spans="1:4" x14ac:dyDescent="0.15">
      <c r="A78" s="39" t="s">
        <v>311</v>
      </c>
      <c r="B78" s="40"/>
      <c r="C78" s="40"/>
      <c r="D78" s="41"/>
    </row>
    <row r="79" spans="1:4" x14ac:dyDescent="0.15">
      <c r="A79" s="38" t="s">
        <v>82</v>
      </c>
      <c r="B79" s="38" t="s">
        <v>46</v>
      </c>
      <c r="C79" s="12"/>
      <c r="D79" s="7" t="s">
        <v>41</v>
      </c>
    </row>
    <row r="80" spans="1:4" x14ac:dyDescent="0.15">
      <c r="A80" s="39" t="s">
        <v>312</v>
      </c>
      <c r="B80" s="40"/>
      <c r="C80" s="40"/>
      <c r="D80" s="41"/>
    </row>
    <row r="81" spans="1:5" x14ac:dyDescent="0.15">
      <c r="A81" s="38" t="s">
        <v>313</v>
      </c>
      <c r="B81" s="42" t="s">
        <v>47</v>
      </c>
      <c r="C81" s="42" t="s">
        <v>48</v>
      </c>
      <c r="D81" s="8" t="s">
        <v>50</v>
      </c>
    </row>
    <row r="82" spans="1:5" x14ac:dyDescent="0.15">
      <c r="A82" s="52"/>
      <c r="B82" s="43" t="s">
        <v>47</v>
      </c>
      <c r="C82" s="43" t="s">
        <v>49</v>
      </c>
      <c r="D82" s="6" t="s">
        <v>50</v>
      </c>
    </row>
    <row r="83" spans="1:5" x14ac:dyDescent="0.15">
      <c r="A83" s="42"/>
      <c r="B83" s="43" t="s">
        <v>47</v>
      </c>
      <c r="C83" s="43" t="s">
        <v>256</v>
      </c>
      <c r="D83" s="6" t="s">
        <v>50</v>
      </c>
    </row>
    <row r="84" spans="1:5" x14ac:dyDescent="0.15">
      <c r="A84" s="38" t="s">
        <v>314</v>
      </c>
      <c r="B84" s="43" t="s">
        <v>51</v>
      </c>
      <c r="C84" s="43" t="s">
        <v>315</v>
      </c>
      <c r="D84" s="6" t="str">
        <f>D$23</f>
        <v>添付不要</v>
      </c>
    </row>
    <row r="85" spans="1:5" x14ac:dyDescent="0.15">
      <c r="A85" s="52"/>
      <c r="B85" s="43" t="s">
        <v>52</v>
      </c>
      <c r="C85" s="43" t="s">
        <v>53</v>
      </c>
      <c r="D85" s="6" t="s">
        <v>54</v>
      </c>
      <c r="E85" s="4" t="s">
        <v>55</v>
      </c>
    </row>
    <row r="86" spans="1:5" x14ac:dyDescent="0.15">
      <c r="A86" s="52"/>
      <c r="B86" s="43" t="s">
        <v>52</v>
      </c>
      <c r="C86" s="43" t="s">
        <v>316</v>
      </c>
      <c r="D86" s="6" t="str">
        <f>D$49</f>
        <v>右記参照</v>
      </c>
      <c r="E86" s="4" t="str">
        <f>E$49</f>
        <v>契約書の内容から一筆ごとの地目・面積が確認できない場合や、すべての筆についての地番・共有持分割合・地目を記載できない場合は、「土地に関する事項（別紙）」を作成の上、添付してください。</v>
      </c>
    </row>
    <row r="87" spans="1:5" x14ac:dyDescent="0.15">
      <c r="A87" s="42"/>
      <c r="B87" s="43" t="s">
        <v>56</v>
      </c>
      <c r="C87" s="43" t="s">
        <v>40</v>
      </c>
      <c r="D87" s="6" t="s">
        <v>54</v>
      </c>
      <c r="E87" s="4" t="s">
        <v>83</v>
      </c>
    </row>
    <row r="88" spans="1:5" x14ac:dyDescent="0.15">
      <c r="D88" s="4" t="s">
        <v>95</v>
      </c>
    </row>
    <row r="89" spans="1:5" x14ac:dyDescent="0.15">
      <c r="C89" s="23" t="s">
        <v>96</v>
      </c>
      <c r="D89" s="6" t="str">
        <f>IF(COUNTIF(D$1:D$87,"要入力")&gt;0,"有","無")</f>
        <v>無</v>
      </c>
    </row>
  </sheetData>
  <sheetProtection sheet="1" objects="1" scenarios="1"/>
  <phoneticPr fontId="1"/>
  <conditionalFormatting sqref="A1:D87">
    <cfRule type="expression" dxfId="15" priority="1">
      <formula>OR($D1="入力不要",$D1="添付不要")</formula>
    </cfRule>
  </conditionalFormatting>
  <conditionalFormatting sqref="C1:C87">
    <cfRule type="expression" dxfId="14" priority="6">
      <formula>$C1="－"</formula>
    </cfRule>
  </conditionalFormatting>
  <conditionalFormatting sqref="D1:D87">
    <cfRule type="expression" dxfId="13" priority="2">
      <formula>$D1="要入力"</formula>
    </cfRule>
    <cfRule type="expression" dxfId="12" priority="3">
      <formula>$D1="要添付"</formula>
    </cfRule>
    <cfRule type="expression" dxfId="11" priority="4">
      <formula>$D1="入力済"</formula>
    </cfRule>
    <cfRule type="expression" dxfId="10" priority="5">
      <formula>$D1="右記参照"</formula>
    </cfRule>
  </conditionalFormatting>
  <conditionalFormatting sqref="D89">
    <cfRule type="expression" dxfId="9" priority="7">
      <formula>$D$89="有"</formula>
    </cfRule>
    <cfRule type="expression" dxfId="8" priority="8">
      <formula>$D$89="無"</formula>
    </cfRule>
  </conditionalFormatting>
  <dataValidations xWindow="1123" yWindow="809" count="22">
    <dataValidation allowBlank="1" showInputMessage="1" showErrorMessage="1" promptTitle="________________________________" prompt="役職名から入力してください。" sqref="C8 C34" xr:uid="{169764A7-9BC8-41EF-8656-84D52AD15793}"/>
    <dataValidation type="whole" operator="greaterThan" allowBlank="1" showInputMessage="1" showErrorMessage="1" promptTitle="________________________________" prompt="半角数字で入力してください。" sqref="C37 C47" xr:uid="{1C478BC0-FE69-4064-BC0E-E9D811FDE045}">
      <formula1>0</formula1>
    </dataValidation>
    <dataValidation type="decimal" operator="greaterThan" allowBlank="1" showInputMessage="1" showErrorMessage="1" promptTitle="________________________________" prompt="半角数字で小数点第2位まで入力してください。" sqref="C45" xr:uid="{820190C6-55C6-4D3A-BA9C-23010801E340}">
      <formula1>0</formula1>
    </dataValidation>
    <dataValidation allowBlank="1" showInputMessage="1" showErrorMessage="1" promptTitle="________________________________" prompt="地目が複数ある場合に、主たる地目以外の地目を入力してください。" sqref="C41 C44" xr:uid="{B606EC32-5C30-4A55-B579-25F800BD601F}"/>
    <dataValidation allowBlank="1" showInputMessage="1" showErrorMessage="1" promptTitle="________________________________" prompt="複数筆ある場合も、原則として省略せずにすべての地番を入力してください。_x000a_共有の場合は、共有持分割合をかっこ書きで入力してください。_x000a_分筆予定の場合は、「～の内」と入力してください。" sqref="C36" xr:uid="{6DDC1748-B47F-4329-B144-F3C15DFD9A4E}"/>
    <dataValidation allowBlank="1" showInputMessage="1" showErrorMessage="1" promptTitle="________________________________" prompt="申請内容に確認が必要な際に連絡することがあるため、担当者の氏名を入力してください。" sqref="C11" xr:uid="{A4BDE921-140F-4B5C-A12A-D4081F8CAF25}"/>
    <dataValidation allowBlank="1" showInputMessage="1" showErrorMessage="1" promptTitle="________________________________" prompt="日中に連絡が取れる電話番号を、_x000a_ハイフン（-）ありの半角数字で入力してください。" sqref="C22 C9" xr:uid="{0AF503CC-8B02-489E-A910-6E0740ECA02C}"/>
    <dataValidation type="whole" allowBlank="1" showInputMessage="1" showErrorMessage="1" promptTitle="________________________________" prompt="ハイフン（-）なしの半角7桁で入力してください。_x000a_住所（所在地）が海外の場合は「0000000」と入力してください。" sqref="C32 C6" xr:uid="{8E602CBB-686B-4CD1-A529-DA9B5BB79B97}">
      <formula1>0</formula1>
      <formula2>9999999</formula2>
    </dataValidation>
    <dataValidation allowBlank="1" showInputMessage="1" showErrorMessage="1" promptTitle="________________________________" prompt="共有者がいる場合は「他○名」と追記してください。" sqref="C30 C4" xr:uid="{F6F4C968-5871-4476-BD86-422466B829C7}"/>
    <dataValidation type="date" operator="greaterThanOrEqual" allowBlank="1" showInputMessage="1" showErrorMessage="1" promptTitle="________________________________" prompt="契約書の契約日付を入力してください。_x000a_売買予約の場合は、予約契約日付を入力してください。" sqref="C25" xr:uid="{EF4C4B24-0D19-46BF-BDB8-B591F2458469}">
      <formula1>1</formula1>
    </dataValidation>
    <dataValidation allowBlank="1" showInputMessage="1" showErrorMessage="1" promptTitle="________________________________" prompt="住居表示が知れている場合は、入力してください。" sqref="C38" xr:uid="{C9488D63-AC95-46E6-97EE-BBD524035CC3}"/>
    <dataValidation type="whole" operator="greaterThan" allowBlank="1" showInputMessage="1" showErrorMessage="1" promptTitle="________________________________" prompt="土地に地上権又は賃借権が設定されている場合、半角数字で入力してください。" sqref="C48" xr:uid="{AC5CCD6D-FEF7-461A-A567-B32FC737F81C}">
      <formula1>0</formula1>
    </dataValidation>
    <dataValidation type="date" operator="greaterThanOrEqual" allowBlank="1" showInputMessage="1" showErrorMessage="1" promptTitle="________________________________" prompt="「一団の土地（継続）」に該当し、前回の届出年月日が知れている場合は、その日付を入力してください。" sqref="C52" xr:uid="{88E582B3-2A1E-44C9-9507-23C4416EAD13}">
      <formula1>1</formula1>
    </dataValidation>
    <dataValidation allowBlank="1" showInputMessage="1" showErrorMessage="1" promptTitle="________________________________" prompt="用途、工作物の規模など、当該土地の利用計画を可能な限り詳細に入力してください。" sqref="C55" xr:uid="{517F43A9-E47D-47CB-81CF-773D7723EEE1}"/>
    <dataValidation allowBlank="1" showInputMessage="1" showErrorMessage="1" promptTitle="________________________________" prompt="届出時点での土地の利用状況を入力してください。" sqref="C56" xr:uid="{E933931D-3627-46CB-8AD0-FB2F04737A90}"/>
    <dataValidation type="decimal" operator="greaterThan" allowBlank="1" showInputMessage="1" showErrorMessage="1" promptTitle="________________________________" prompt="同じ利用目的となる土地の総面積（本届出に係るものを含む）を、半角数字で小数点第2位まで入力してください。" sqref="C58" xr:uid="{3A879103-532D-42E4-904B-A58267689C8C}">
      <formula1>0</formula1>
    </dataValidation>
    <dataValidation type="decimal" operator="greaterThan" allowBlank="1" showInputMessage="1" showErrorMessage="1" promptTitle="________________________________" prompt="一団の土地の総面積のうち、今後追加で買い進める予定の土地があれば、その面積を、半角数字で小数点第2位まで入力してください。" sqref="C59" xr:uid="{8DC8967B-65AD-4398-8519-EB51B7DFD63C}">
      <formula1>0</formula1>
    </dataValidation>
    <dataValidation allowBlank="1" showInputMessage="1" showErrorMessage="1" promptTitle="________________________________" prompt="具体的な現在の手続状況を入力してください。" sqref="C65" xr:uid="{4B5FDF88-8963-4F85-9C5C-25EE9B36696D}"/>
    <dataValidation allowBlank="1" showInputMessage="1" showErrorMessage="1" promptTitle="________________________________" prompt="工作物等の具体的な種類、概要、規模、使用年数等を入力してください。" sqref="C68" xr:uid="{98E09CF9-6FFB-4C96-B9AA-C0C3980E92AC}"/>
    <dataValidation allowBlank="1" showInputMessage="1" showErrorMessage="1" promptTitle="________________________________" prompt="工作物等の解体費用を負担する者を入力してください。" sqref="C70" xr:uid="{F8E17E57-47BF-476C-AA70-20ACE0078FBF}"/>
    <dataValidation type="whole" operator="greaterThanOrEqual" allowBlank="1" showInputMessage="1" showErrorMessage="1" promptTitle="________________________________" prompt="消費税込の金額を、半角数字で入力してください。" sqref="C77" xr:uid="{15038384-6F88-41D1-9ADB-C4DDF2D1C7C0}">
      <formula1>0</formula1>
    </dataValidation>
    <dataValidation allowBlank="1" showInputMessage="1" showErrorMessage="1" promptTitle="________________________________" prompt="法人の場合は、担当者氏名まで入力してください。" sqref="C20" xr:uid="{02CB08AE-B5FE-4B6C-8B64-D39FCC71FBC5}"/>
  </dataValidations>
  <pageMargins left="0.70866141732283472" right="0.70866141732283472" top="0.74803149606299213" bottom="0.74803149606299213" header="0.31496062992125984" footer="0.31496062992125984"/>
  <pageSetup paperSize="9" scale="60" fitToWidth="0" fitToHeight="0" orientation="portrait" r:id="rId1"/>
  <drawing r:id="rId2"/>
  <extLst>
    <ext xmlns:x14="http://schemas.microsoft.com/office/spreadsheetml/2009/9/main" uri="{CCE6A557-97BC-4b89-ADB6-D9C93CAAB3DF}">
      <x14:dataValidations xmlns:xm="http://schemas.microsoft.com/office/excel/2006/main" xWindow="1123" yWindow="809" count="19">
        <x14:dataValidation type="list" allowBlank="1" showInputMessage="1" showErrorMessage="1" xr:uid="{0AAEFC43-1D33-4F95-9259-984F864991A8}">
          <x14:formula1>
            <xm:f>設定シート!$P$2:$P$4</xm:f>
          </x14:formula1>
          <xm:sqref>C67</xm:sqref>
        </x14:dataValidation>
        <x14:dataValidation type="list" allowBlank="1" showInputMessage="1" showErrorMessage="1" promptTitle="________________________________" prompt="地目が複数ある場合は、主たる地目を選択してください。" xr:uid="{33A222D6-02F0-4373-972E-7654C8A59E73}">
          <x14:formula1>
            <xm:f>設定シート!$I$2:$I$11</xm:f>
          </x14:formula1>
          <xm:sqref>C39 C42</xm:sqref>
        </x14:dataValidation>
        <x14:dataValidation type="list" allowBlank="1" showInputMessage="1" showErrorMessage="1" xr:uid="{7A07EC54-6814-465B-8FA9-616122CF35C5}">
          <x14:formula1>
            <xm:f>設定シート!$H$2:$H$4</xm:f>
          </x14:formula1>
          <xm:sqref>C29</xm:sqref>
        </x14:dataValidation>
        <x14:dataValidation type="list" allowBlank="1" showInputMessage="1" showErrorMessage="1" promptTitle="________________________________" prompt="申請者（譲受人）と異なる方が手続きを行っている場合は「代理人」を選択してください。" xr:uid="{2808810B-B06B-4982-9C6B-E3A28638F2FE}">
          <x14:formula1>
            <xm:f>設定シート!$E$2:$E$4</xm:f>
          </x14:formula1>
          <xm:sqref>C19</xm:sqref>
        </x14:dataValidation>
        <x14:dataValidation type="list" allowBlank="1" showInputMessage="1" showErrorMessage="1" xr:uid="{76B3A1EC-8712-4EBD-B2B4-867E3774BA4A}">
          <x14:formula1>
            <xm:f>設定シート!$A$2:$A$4</xm:f>
          </x14:formula1>
          <xm:sqref>C3</xm:sqref>
        </x14:dataValidation>
        <x14:dataValidation type="list" allowBlank="1" showInputMessage="1" showErrorMessage="1" xr:uid="{9F1634DC-16D4-4DA2-980E-568316EF53DD}">
          <x14:formula1>
            <xm:f>設定シート!$F$2:$F$7</xm:f>
          </x14:formula1>
          <xm:sqref>C26</xm:sqref>
        </x14:dataValidation>
        <x14:dataValidation type="list" allowBlank="1" showInputMessage="1" showErrorMessage="1" xr:uid="{641F12BF-A914-41D6-AC1E-66DCFC080FF6}">
          <x14:formula1>
            <xm:f>設定シート!$G$2:$G$4</xm:f>
          </x14:formula1>
          <xm:sqref>C28</xm:sqref>
        </x14:dataValidation>
        <x14:dataValidation type="list" allowBlank="1" showInputMessage="1" showErrorMessage="1" xr:uid="{C9D97F14-35AC-41A6-96EE-8C23873A7304}">
          <x14:formula1>
            <xm:f>設定シート!$J$2:$J$18</xm:f>
          </x14:formula1>
          <xm:sqref>C46</xm:sqref>
        </x14:dataValidation>
        <x14:dataValidation type="list" allowBlank="1" showInputMessage="1" showErrorMessage="1" xr:uid="{0D5F03DB-1E45-4F9D-962E-1087B53ADD33}">
          <x14:formula1>
            <xm:f>設定シート!$K$2:$K$5</xm:f>
          </x14:formula1>
          <xm:sqref>C51</xm:sqref>
        </x14:dataValidation>
        <x14:dataValidation type="list" allowBlank="1" showInputMessage="1" showErrorMessage="1" promptTitle="________________________________" prompt="複数該当がある場合は、主な区域区分等を選択してください。" xr:uid="{9F0AA275-7560-4898-A47C-4056AFFF5455}">
          <x14:formula1>
            <xm:f>設定シート!$L$2:$L$5</xm:f>
          </x14:formula1>
          <xm:sqref>C53</xm:sqref>
        </x14:dataValidation>
        <x14:dataValidation type="list" allowBlank="1" showInputMessage="1" showErrorMessage="1" promptTitle="________________________________" prompt="複数該当がある場合は、主な用途地域を選択してください。" xr:uid="{60F42D7B-476E-40DA-8190-D9A70FCEBBE4}">
          <x14:formula1>
            <xm:f>設定シート!$M$2:$M$15</xm:f>
          </x14:formula1>
          <xm:sqref>C54</xm:sqref>
        </x14:dataValidation>
        <x14:dataValidation type="list" allowBlank="1" showInputMessage="1" showErrorMessage="1" promptTitle="________________________________" prompt="現在の土地の利用状況から変更する場合は「有」を、変更しない場合は「無」を選択してください。" xr:uid="{1D8AB3DD-D90C-4EFC-83E0-D0C263D1F2E7}">
          <x14:formula1>
            <xm:f>設定シート!$N$2:$N$4</xm:f>
          </x14:formula1>
          <xm:sqref>C57</xm:sqref>
        </x14:dataValidation>
        <x14:dataValidation type="list" allowBlank="1" showInputMessage="1" showErrorMessage="1" promptTitle="________________________________" prompt="予定している土地利用において、個別法に基づく手続等がある場合は「有」を、該当しない場合は「無」を選択してください。" xr:uid="{8428BE98-CF54-43A9-80A0-721BFF3665B0}">
          <x14:formula1>
            <xm:f>設定シート!$O$2:$O$4</xm:f>
          </x14:formula1>
          <xm:sqref>C60:C63</xm:sqref>
        </x14:dataValidation>
        <x14:dataValidation type="list" allowBlank="1" showInputMessage="1" showErrorMessage="1" xr:uid="{E33F048E-517B-4A6E-8C55-46FED972E382}">
          <x14:formula1>
            <xm:f>設定シート!$Q$2:$Q$4</xm:f>
          </x14:formula1>
          <xm:sqref>C69</xm:sqref>
        </x14:dataValidation>
        <x14:dataValidation type="list" allowBlank="1" showInputMessage="1" showErrorMessage="1" xr:uid="{F82D8623-5E39-4201-874E-763B37EA1FF7}">
          <x14:formula1>
            <xm:f>設定シート!$R$2:$R$4</xm:f>
          </x14:formula1>
          <xm:sqref>C71</xm:sqref>
        </x14:dataValidation>
        <x14:dataValidation type="list" allowBlank="1" showInputMessage="1" showErrorMessage="1" xr:uid="{F453A6DF-8710-4D13-A99E-F8840D47D90C}">
          <x14:formula1>
            <xm:f>設定シート!$S$2:$S$4</xm:f>
          </x14:formula1>
          <xm:sqref>C72:C75</xm:sqref>
        </x14:dataValidation>
        <x14:dataValidation type="list" allowBlank="1" showInputMessage="1" showErrorMessage="1" xr:uid="{7C94E70A-E4F9-47B1-9CAF-366A1C59B162}">
          <x14:formula1>
            <xm:f>設定シート!$B$2:$B$4</xm:f>
          </x14:formula1>
          <xm:sqref>C13</xm:sqref>
        </x14:dataValidation>
        <x14:dataValidation type="list" allowBlank="1" showInputMessage="1" showErrorMessage="1" promptTitle="________________________________" prompt="複数該当がある場合は、主な業種を選択してください。" xr:uid="{F06DF2DF-91CA-438E-B911-12B44FC95FDE}">
          <x14:formula1>
            <xm:f>設定シート!$D$2:$D$9</xm:f>
          </x14:formula1>
          <xm:sqref>C16</xm:sqref>
        </x14:dataValidation>
        <x14:dataValidation type="list" allowBlank="1" showInputMessage="1" showErrorMessage="1" promptTitle="________________________________" prompt="譲受人が永住者又は特別永住者の場合は「該当する」を、それ以外は「該当しない」を選択してください。" xr:uid="{2BA3892D-6086-45B1-AD9B-515971A3D541}">
          <x14:formula1>
            <xm:f>設定シート!$C$2:$C$4</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50DB-DBF6-4C28-BD29-61154BC2DE19}">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26" customWidth="1"/>
    <col min="40" max="16384" width="9" style="26"/>
  </cols>
  <sheetData>
    <row r="1" spans="1:40" ht="13.5" customHeight="1" x14ac:dyDescent="0.15">
      <c r="A1" s="251" t="s">
        <v>320</v>
      </c>
      <c r="B1" s="251"/>
      <c r="C1" s="251"/>
      <c r="D1" s="251"/>
    </row>
    <row r="2" spans="1:40" ht="13.5" customHeight="1" x14ac:dyDescent="0.15">
      <c r="M2" s="252" t="s">
        <v>149</v>
      </c>
      <c r="N2" s="252"/>
      <c r="O2" s="252"/>
      <c r="P2" s="252"/>
      <c r="Q2" s="252"/>
      <c r="R2" s="252"/>
      <c r="S2" s="252"/>
      <c r="T2" s="252"/>
      <c r="U2" s="252"/>
      <c r="V2" s="252"/>
      <c r="W2" s="252"/>
      <c r="X2" s="252"/>
      <c r="Y2" s="252"/>
      <c r="Z2" s="252"/>
      <c r="AA2" s="252"/>
    </row>
    <row r="3" spans="1:40" ht="13.5" customHeight="1" x14ac:dyDescent="0.15">
      <c r="B3" s="253" t="s">
        <v>9</v>
      </c>
      <c r="C3" s="253"/>
      <c r="D3" s="253"/>
      <c r="E3" s="253"/>
      <c r="F3" s="253"/>
      <c r="G3" s="253"/>
      <c r="I3" s="254" t="s">
        <v>150</v>
      </c>
      <c r="J3" s="254"/>
      <c r="AD3" s="255" t="s">
        <v>0</v>
      </c>
      <c r="AE3" s="255"/>
      <c r="AF3" s="255"/>
      <c r="AG3" s="255"/>
      <c r="AH3" s="255"/>
      <c r="AI3" s="255"/>
      <c r="AJ3" s="255"/>
      <c r="AK3" s="255"/>
      <c r="AL3" s="255"/>
      <c r="AM3" s="255"/>
      <c r="AN3" s="27" t="s">
        <v>97</v>
      </c>
    </row>
    <row r="4" spans="1:40" ht="13.5" customHeight="1" x14ac:dyDescent="0.15">
      <c r="B4" s="253"/>
      <c r="C4" s="253"/>
      <c r="D4" s="253"/>
      <c r="E4" s="253"/>
      <c r="F4" s="253"/>
      <c r="G4" s="253"/>
      <c r="I4" s="254"/>
      <c r="J4" s="254"/>
    </row>
    <row r="5" spans="1:40" ht="13.5" customHeight="1" x14ac:dyDescent="0.15">
      <c r="A5" s="88" t="s">
        <v>106</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40" ht="13.5" customHeight="1" x14ac:dyDescent="0.15">
      <c r="A6" s="88" t="s">
        <v>107</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40" ht="13.5" customHeight="1" x14ac:dyDescent="0.15">
      <c r="T7" s="28" t="s">
        <v>151</v>
      </c>
    </row>
    <row r="8" spans="1:40" ht="13.5" customHeight="1" x14ac:dyDescent="0.15">
      <c r="A8" s="165" t="s">
        <v>108</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row>
    <row r="9" spans="1:40" ht="13.5" customHeight="1" x14ac:dyDescent="0.15">
      <c r="A9" s="256" t="s">
        <v>128</v>
      </c>
      <c r="B9" s="257"/>
      <c r="C9" s="258"/>
      <c r="D9" s="262">
        <f>IF(入力シート!$C$25="","      年   月   日",入力シート!$C$25)</f>
        <v>45839</v>
      </c>
      <c r="E9" s="263"/>
      <c r="F9" s="263"/>
      <c r="G9" s="263"/>
      <c r="H9" s="263"/>
      <c r="I9" s="263"/>
      <c r="J9" s="263"/>
      <c r="K9" s="263"/>
      <c r="L9" s="263"/>
      <c r="M9" s="264"/>
      <c r="N9" s="256" t="s">
        <v>129</v>
      </c>
      <c r="O9" s="257"/>
      <c r="P9" s="258"/>
      <c r="Q9" s="267" t="str">
        <f>IF(入力シート!$C$26="所有権","■所有権","□所有権")</f>
        <v>□所有権</v>
      </c>
      <c r="R9" s="248"/>
      <c r="S9" s="248"/>
      <c r="T9" s="248"/>
      <c r="U9" s="248" t="str">
        <f>IF(入力シート!$C$26="地上権","■地上権","□地上権")</f>
        <v>□地上権</v>
      </c>
      <c r="V9" s="248"/>
      <c r="W9" s="248"/>
      <c r="X9" s="248"/>
      <c r="Y9" s="248" t="str">
        <f>IF(入力シート!$C$26="賃借権","■賃借権","□賃借権")</f>
        <v>■賃借権</v>
      </c>
      <c r="Z9" s="248"/>
      <c r="AA9" s="248"/>
      <c r="AB9" s="248"/>
      <c r="AC9" s="248" t="str">
        <f>IF(入力シート!$C$26="信託受益権","■信託受益権","□信託受益権")</f>
        <v>□信託受益権</v>
      </c>
      <c r="AD9" s="248"/>
      <c r="AE9" s="248"/>
      <c r="AF9" s="248"/>
      <c r="AG9" s="248"/>
      <c r="AH9" s="248"/>
      <c r="AI9" s="257" t="s">
        <v>109</v>
      </c>
      <c r="AJ9" s="248" t="str">
        <f>IF(入力シート!$C$28="移転","■移転","□移転")</f>
        <v>■移転</v>
      </c>
      <c r="AK9" s="248"/>
      <c r="AL9" s="248"/>
      <c r="AM9" s="249"/>
      <c r="AN9" s="31"/>
    </row>
    <row r="10" spans="1:40" ht="13.5" customHeight="1" x14ac:dyDescent="0.15">
      <c r="A10" s="259"/>
      <c r="B10" s="260"/>
      <c r="C10" s="261"/>
      <c r="D10" s="265"/>
      <c r="E10" s="148"/>
      <c r="F10" s="148"/>
      <c r="G10" s="148"/>
      <c r="H10" s="148"/>
      <c r="I10" s="148"/>
      <c r="J10" s="148"/>
      <c r="K10" s="148"/>
      <c r="L10" s="148"/>
      <c r="M10" s="266"/>
      <c r="N10" s="259"/>
      <c r="O10" s="260"/>
      <c r="P10" s="261"/>
      <c r="Q10" s="150" t="str">
        <f>IF(入力シート!$C$26="その他","■その他","□その他")</f>
        <v>□その他</v>
      </c>
      <c r="R10" s="91"/>
      <c r="S10" s="91"/>
      <c r="T10" s="91"/>
      <c r="U10" s="92" t="str">
        <f>IF(入力シート!$C$27="","[　　　　　　　　　　　　　　　]","["&amp;入力シート!$C$27&amp;"]")</f>
        <v>[　　　　　　　　　　　　　　　]</v>
      </c>
      <c r="V10" s="92"/>
      <c r="W10" s="92"/>
      <c r="X10" s="92"/>
      <c r="Y10" s="92"/>
      <c r="Z10" s="92"/>
      <c r="AA10" s="92"/>
      <c r="AB10" s="92"/>
      <c r="AC10" s="92"/>
      <c r="AD10" s="92"/>
      <c r="AE10" s="92"/>
      <c r="AF10" s="92"/>
      <c r="AG10" s="92"/>
      <c r="AH10" s="92"/>
      <c r="AI10" s="260"/>
      <c r="AJ10" s="91" t="str">
        <f>IF(入力シート!$C$28="設定","■設定","□設定")</f>
        <v>□設定</v>
      </c>
      <c r="AK10" s="91"/>
      <c r="AL10" s="91"/>
      <c r="AM10" s="151"/>
      <c r="AN10" s="31"/>
    </row>
    <row r="11" spans="1:40" ht="13.5" customHeight="1" x14ac:dyDescent="0.15">
      <c r="A11" s="250" t="s">
        <v>115</v>
      </c>
      <c r="B11" s="58"/>
      <c r="C11" s="58"/>
      <c r="D11" s="58"/>
      <c r="E11" s="58"/>
      <c r="F11" s="58"/>
      <c r="G11" s="58"/>
      <c r="H11" s="58"/>
      <c r="I11" s="58"/>
      <c r="J11" s="58"/>
      <c r="K11" s="58"/>
      <c r="L11" s="58"/>
      <c r="M11" s="58"/>
      <c r="N11" s="58"/>
      <c r="O11" s="58"/>
      <c r="P11" s="58"/>
      <c r="Q11" s="58"/>
      <c r="R11" s="58"/>
      <c r="S11" s="58"/>
      <c r="T11" s="58"/>
      <c r="U11" s="58"/>
      <c r="V11" s="58"/>
      <c r="W11" s="60"/>
      <c r="X11" s="250" t="s">
        <v>123</v>
      </c>
      <c r="Y11" s="58"/>
      <c r="Z11" s="58"/>
      <c r="AA11" s="58"/>
      <c r="AB11" s="58"/>
      <c r="AC11" s="58"/>
      <c r="AD11" s="58"/>
      <c r="AE11" s="58"/>
      <c r="AF11" s="58"/>
      <c r="AG11" s="58"/>
      <c r="AH11" s="58"/>
      <c r="AI11" s="58"/>
      <c r="AJ11" s="58"/>
      <c r="AK11" s="58"/>
      <c r="AL11" s="58"/>
      <c r="AM11" s="60"/>
      <c r="AN11" s="31"/>
    </row>
    <row r="12" spans="1:40" ht="13.5" customHeight="1" x14ac:dyDescent="0.15">
      <c r="A12" s="214" t="s">
        <v>117</v>
      </c>
      <c r="B12" s="199"/>
      <c r="C12" s="199"/>
      <c r="D12" s="199"/>
      <c r="E12" s="199"/>
      <c r="F12" s="199"/>
      <c r="G12" s="199"/>
      <c r="H12" s="200"/>
      <c r="I12" s="47"/>
      <c r="J12" s="45"/>
      <c r="K12" s="45"/>
      <c r="L12" s="45"/>
      <c r="M12" s="45"/>
      <c r="N12" s="45"/>
      <c r="O12" s="45"/>
      <c r="P12" s="46"/>
      <c r="Q12" s="198" t="s">
        <v>110</v>
      </c>
      <c r="R12" s="199"/>
      <c r="S12" s="199"/>
      <c r="T12" s="199"/>
      <c r="U12" s="199"/>
      <c r="V12" s="199"/>
      <c r="W12" s="218"/>
      <c r="X12" s="214" t="s">
        <v>117</v>
      </c>
      <c r="Y12" s="199"/>
      <c r="Z12" s="199"/>
      <c r="AA12" s="199"/>
      <c r="AB12" s="199"/>
      <c r="AC12" s="199"/>
      <c r="AD12" s="199"/>
      <c r="AE12" s="200"/>
      <c r="AF12" s="47"/>
      <c r="AG12" s="45"/>
      <c r="AH12" s="45"/>
      <c r="AI12" s="45"/>
      <c r="AJ12" s="45"/>
      <c r="AK12" s="45"/>
      <c r="AL12" s="45"/>
      <c r="AM12" s="48"/>
      <c r="AN12" s="31"/>
    </row>
    <row r="13" spans="1:40" ht="13.5" customHeight="1" x14ac:dyDescent="0.15">
      <c r="A13" s="129" t="str">
        <f>IF(入力シート!$C$4="","",入力シート!$C$4)</f>
        <v>□□□□株式会社</v>
      </c>
      <c r="B13" s="68"/>
      <c r="C13" s="68"/>
      <c r="D13" s="68"/>
      <c r="E13" s="68"/>
      <c r="F13" s="68"/>
      <c r="G13" s="68"/>
      <c r="H13" s="68"/>
      <c r="I13" s="71"/>
      <c r="J13" s="71"/>
      <c r="K13" s="71"/>
      <c r="L13" s="71"/>
      <c r="M13" s="71"/>
      <c r="N13" s="71"/>
      <c r="O13" s="71"/>
      <c r="P13" s="72"/>
      <c r="Q13" s="76" t="str">
        <f>IF(入力シート!$C$13="日本","■日本","□日本")</f>
        <v>■日本</v>
      </c>
      <c r="R13" s="65"/>
      <c r="S13" s="65"/>
      <c r="T13" s="65"/>
      <c r="U13" s="65"/>
      <c r="V13" s="65"/>
      <c r="W13" s="77"/>
      <c r="X13" s="129" t="str">
        <f>IF(入力シート!$C$30="","",入力シート!$C$30)</f>
        <v>△△△株式会社</v>
      </c>
      <c r="Y13" s="68"/>
      <c r="Z13" s="68"/>
      <c r="AA13" s="68"/>
      <c r="AB13" s="68"/>
      <c r="AC13" s="68"/>
      <c r="AD13" s="68"/>
      <c r="AE13" s="68"/>
      <c r="AF13" s="71"/>
      <c r="AG13" s="71"/>
      <c r="AH13" s="71"/>
      <c r="AI13" s="71"/>
      <c r="AJ13" s="71"/>
      <c r="AK13" s="71"/>
      <c r="AL13" s="71"/>
      <c r="AM13" s="100"/>
      <c r="AN13" s="31"/>
    </row>
    <row r="14" spans="1:40" ht="13.5" customHeight="1" x14ac:dyDescent="0.15">
      <c r="A14" s="99"/>
      <c r="B14" s="71"/>
      <c r="C14" s="71"/>
      <c r="D14" s="71"/>
      <c r="E14" s="71"/>
      <c r="F14" s="71"/>
      <c r="G14" s="71"/>
      <c r="H14" s="71"/>
      <c r="I14" s="71"/>
      <c r="J14" s="71"/>
      <c r="K14" s="71"/>
      <c r="L14" s="71"/>
      <c r="M14" s="71"/>
      <c r="N14" s="71"/>
      <c r="O14" s="71"/>
      <c r="P14" s="72"/>
      <c r="Q14" s="134" t="str">
        <f>IF(入力シート!$C$13="その他","■その他","□その他")</f>
        <v>□その他</v>
      </c>
      <c r="R14" s="88"/>
      <c r="S14" s="88"/>
      <c r="T14" s="88"/>
      <c r="U14" s="88"/>
      <c r="V14" s="88"/>
      <c r="W14" s="135"/>
      <c r="X14" s="99"/>
      <c r="Y14" s="71"/>
      <c r="Z14" s="71"/>
      <c r="AA14" s="71"/>
      <c r="AB14" s="71"/>
      <c r="AC14" s="71"/>
      <c r="AD14" s="71"/>
      <c r="AE14" s="71"/>
      <c r="AF14" s="71"/>
      <c r="AG14" s="71"/>
      <c r="AH14" s="71"/>
      <c r="AI14" s="71"/>
      <c r="AJ14" s="71"/>
      <c r="AK14" s="71"/>
      <c r="AL14" s="71"/>
      <c r="AM14" s="100"/>
      <c r="AN14" s="31"/>
    </row>
    <row r="15" spans="1:40" ht="13.5" customHeight="1" x14ac:dyDescent="0.15">
      <c r="A15" s="231" t="s">
        <v>116</v>
      </c>
      <c r="B15" s="104"/>
      <c r="C15" s="104"/>
      <c r="D15" s="104"/>
      <c r="E15" s="104"/>
      <c r="F15" s="104"/>
      <c r="G15" s="104"/>
      <c r="H15" s="104"/>
      <c r="I15" s="104"/>
      <c r="J15" s="104"/>
      <c r="K15" s="104"/>
      <c r="L15" s="104"/>
      <c r="M15" s="104"/>
      <c r="N15" s="104"/>
      <c r="O15" s="104"/>
      <c r="P15" s="232"/>
      <c r="Q15" s="161" t="str">
        <f>IF(入力シート!$C$14="","[　　　　　　　]","["&amp;入力シート!$C$14&amp;"]")</f>
        <v>[　　　　　　　]</v>
      </c>
      <c r="R15" s="139"/>
      <c r="S15" s="139"/>
      <c r="T15" s="139"/>
      <c r="U15" s="139"/>
      <c r="V15" s="139"/>
      <c r="W15" s="140"/>
      <c r="X15" s="231" t="s">
        <v>116</v>
      </c>
      <c r="Y15" s="104"/>
      <c r="Z15" s="104"/>
      <c r="AA15" s="104"/>
      <c r="AB15" s="104"/>
      <c r="AC15" s="104"/>
      <c r="AD15" s="104"/>
      <c r="AE15" s="104"/>
      <c r="AF15" s="104"/>
      <c r="AG15" s="104"/>
      <c r="AH15" s="104"/>
      <c r="AI15" s="104"/>
      <c r="AJ15" s="104"/>
      <c r="AK15" s="104"/>
      <c r="AL15" s="104"/>
      <c r="AM15" s="105"/>
      <c r="AN15" s="31"/>
    </row>
    <row r="16" spans="1:40" ht="13.5" customHeight="1" x14ac:dyDescent="0.15">
      <c r="A16" s="233" t="str">
        <f>IF(入力シート!$C$8="","",入力シート!$C$8)</f>
        <v>代表取締役　札幌　一郎</v>
      </c>
      <c r="B16" s="234"/>
      <c r="C16" s="234"/>
      <c r="D16" s="234"/>
      <c r="E16" s="234"/>
      <c r="F16" s="234"/>
      <c r="G16" s="234"/>
      <c r="H16" s="234"/>
      <c r="I16" s="234"/>
      <c r="J16" s="234"/>
      <c r="K16" s="234"/>
      <c r="L16" s="234"/>
      <c r="M16" s="234"/>
      <c r="N16" s="234"/>
      <c r="O16" s="234"/>
      <c r="P16" s="235"/>
      <c r="Q16" s="236" t="s">
        <v>112</v>
      </c>
      <c r="R16" s="238" t="str">
        <f>IF(入力シート!$C$15="該当する","■","□")</f>
        <v>□</v>
      </c>
      <c r="S16" s="240" t="s">
        <v>111</v>
      </c>
      <c r="T16" s="241"/>
      <c r="U16" s="241"/>
      <c r="V16" s="241"/>
      <c r="W16" s="243" t="s">
        <v>113</v>
      </c>
      <c r="X16" s="233" t="str">
        <f>IF(入力シート!$C$34="","",入力シート!$C$34)</f>
        <v>代表取締役　北海　太郎</v>
      </c>
      <c r="Y16" s="234"/>
      <c r="Z16" s="234"/>
      <c r="AA16" s="234"/>
      <c r="AB16" s="234"/>
      <c r="AC16" s="234"/>
      <c r="AD16" s="234"/>
      <c r="AE16" s="234"/>
      <c r="AF16" s="234"/>
      <c r="AG16" s="234"/>
      <c r="AH16" s="234"/>
      <c r="AI16" s="234"/>
      <c r="AJ16" s="234"/>
      <c r="AK16" s="234"/>
      <c r="AL16" s="234"/>
      <c r="AM16" s="245"/>
      <c r="AN16" s="31"/>
    </row>
    <row r="17" spans="1:40" ht="13.5" customHeight="1" x14ac:dyDescent="0.15">
      <c r="A17" s="214" t="s">
        <v>118</v>
      </c>
      <c r="B17" s="199"/>
      <c r="C17" s="199"/>
      <c r="D17" s="200"/>
      <c r="E17" s="246" t="str">
        <f>IF(入力シート!$C$3="個人","■個人","□個人")</f>
        <v>□個人</v>
      </c>
      <c r="F17" s="247"/>
      <c r="G17" s="247"/>
      <c r="H17" s="247" t="str">
        <f>IF(入力シート!$C$3="法人","■法人","□法人")</f>
        <v>■法人</v>
      </c>
      <c r="I17" s="247"/>
      <c r="J17" s="247"/>
      <c r="K17" s="50"/>
      <c r="L17" s="50"/>
      <c r="M17" s="50"/>
      <c r="N17" s="50"/>
      <c r="O17" s="50"/>
      <c r="P17" s="51"/>
      <c r="Q17" s="237"/>
      <c r="R17" s="239"/>
      <c r="S17" s="242"/>
      <c r="T17" s="242"/>
      <c r="U17" s="242"/>
      <c r="V17" s="242"/>
      <c r="W17" s="244"/>
      <c r="X17" s="214" t="s">
        <v>118</v>
      </c>
      <c r="Y17" s="199"/>
      <c r="Z17" s="199"/>
      <c r="AA17" s="200"/>
      <c r="AB17" s="246" t="str">
        <f>IF(入力シート!$C$29="個人","■個人","□個人")</f>
        <v>□個人</v>
      </c>
      <c r="AC17" s="247"/>
      <c r="AD17" s="247"/>
      <c r="AE17" s="247" t="str">
        <f>IF(入力シート!$C$29="法人","■法人","□法人")</f>
        <v>■法人</v>
      </c>
      <c r="AF17" s="247"/>
      <c r="AG17" s="247"/>
      <c r="AH17" s="50"/>
      <c r="AI17" s="50"/>
      <c r="AJ17" s="50"/>
      <c r="AK17" s="50"/>
      <c r="AL17" s="50"/>
      <c r="AM17" s="37"/>
      <c r="AN17" s="31"/>
    </row>
    <row r="18" spans="1:40" ht="13.5" customHeight="1" x14ac:dyDescent="0.15">
      <c r="A18" s="214" t="s">
        <v>119</v>
      </c>
      <c r="B18" s="199"/>
      <c r="C18" s="199"/>
      <c r="D18" s="199"/>
      <c r="E18" s="199"/>
      <c r="F18" s="199"/>
      <c r="G18" s="199"/>
      <c r="H18" s="200"/>
      <c r="I18" s="215">
        <f>IF(OR(入力シート!$C$6="",入力シート!$C$6=0),"〒",入力シート!$C$6)</f>
        <v>600000</v>
      </c>
      <c r="J18" s="216"/>
      <c r="K18" s="216"/>
      <c r="L18" s="216"/>
      <c r="M18" s="216"/>
      <c r="N18" s="216"/>
      <c r="O18" s="216"/>
      <c r="P18" s="217"/>
      <c r="Q18" s="198" t="s">
        <v>114</v>
      </c>
      <c r="R18" s="199"/>
      <c r="S18" s="199"/>
      <c r="T18" s="199"/>
      <c r="U18" s="199"/>
      <c r="V18" s="199"/>
      <c r="W18" s="218"/>
      <c r="X18" s="214" t="s">
        <v>122</v>
      </c>
      <c r="Y18" s="199"/>
      <c r="Z18" s="199"/>
      <c r="AA18" s="199"/>
      <c r="AB18" s="199"/>
      <c r="AC18" s="199"/>
      <c r="AD18" s="199"/>
      <c r="AE18" s="200"/>
      <c r="AF18" s="215">
        <f>IF(OR(入力シート!$C$32="",入力シート!$C$32=0),"〒",入力シート!$C$32)</f>
        <v>50000</v>
      </c>
      <c r="AG18" s="216"/>
      <c r="AH18" s="216"/>
      <c r="AI18" s="216"/>
      <c r="AJ18" s="216"/>
      <c r="AK18" s="216"/>
      <c r="AL18" s="216"/>
      <c r="AM18" s="219"/>
      <c r="AN18" s="31"/>
    </row>
    <row r="19" spans="1:40" ht="13.5" customHeight="1" x14ac:dyDescent="0.15">
      <c r="A19" s="129" t="str">
        <f>IF(入力シート!$C$7="","",入力シート!$C$7)</f>
        <v>札幌市中央区北○条西○丁目１－１</v>
      </c>
      <c r="B19" s="68"/>
      <c r="C19" s="68"/>
      <c r="D19" s="68"/>
      <c r="E19" s="68"/>
      <c r="F19" s="68"/>
      <c r="G19" s="68"/>
      <c r="H19" s="68"/>
      <c r="I19" s="71"/>
      <c r="J19" s="71"/>
      <c r="K19" s="71"/>
      <c r="L19" s="71"/>
      <c r="M19" s="71"/>
      <c r="N19" s="71"/>
      <c r="O19" s="71"/>
      <c r="P19" s="72"/>
      <c r="Q19" s="76" t="str">
        <f>IF(入力シート!$C$16="不動産業","■不動産業","□不動産業")</f>
        <v>□不動産業</v>
      </c>
      <c r="R19" s="65"/>
      <c r="S19" s="65"/>
      <c r="T19" s="65"/>
      <c r="U19" s="65"/>
      <c r="V19" s="65"/>
      <c r="W19" s="77"/>
      <c r="X19" s="129" t="str">
        <f>IF(入力シート!$C$33="","",入力シート!$C$33)</f>
        <v>札幌市南区南○条西○丁目１－１</v>
      </c>
      <c r="Y19" s="68"/>
      <c r="Z19" s="68"/>
      <c r="AA19" s="68"/>
      <c r="AB19" s="68"/>
      <c r="AC19" s="68"/>
      <c r="AD19" s="68"/>
      <c r="AE19" s="68"/>
      <c r="AF19" s="71"/>
      <c r="AG19" s="71"/>
      <c r="AH19" s="71"/>
      <c r="AI19" s="71"/>
      <c r="AJ19" s="71"/>
      <c r="AK19" s="71"/>
      <c r="AL19" s="71"/>
      <c r="AM19" s="100"/>
      <c r="AN19" s="31"/>
    </row>
    <row r="20" spans="1:40" ht="13.5" customHeight="1" x14ac:dyDescent="0.15">
      <c r="A20" s="99"/>
      <c r="B20" s="71"/>
      <c r="C20" s="71"/>
      <c r="D20" s="71"/>
      <c r="E20" s="71"/>
      <c r="F20" s="71"/>
      <c r="G20" s="71"/>
      <c r="H20" s="71"/>
      <c r="I20" s="71"/>
      <c r="J20" s="71"/>
      <c r="K20" s="71"/>
      <c r="L20" s="71"/>
      <c r="M20" s="71"/>
      <c r="N20" s="71"/>
      <c r="O20" s="71"/>
      <c r="P20" s="72"/>
      <c r="Q20" s="134" t="str">
        <f>IF(入力シート!$C$16="建設業","■建設業","□建設業")</f>
        <v>□建設業</v>
      </c>
      <c r="R20" s="88"/>
      <c r="S20" s="88"/>
      <c r="T20" s="88"/>
      <c r="U20" s="88"/>
      <c r="V20" s="88"/>
      <c r="W20" s="135"/>
      <c r="X20" s="99"/>
      <c r="Y20" s="71"/>
      <c r="Z20" s="71"/>
      <c r="AA20" s="71"/>
      <c r="AB20" s="71"/>
      <c r="AC20" s="71"/>
      <c r="AD20" s="71"/>
      <c r="AE20" s="71"/>
      <c r="AF20" s="71"/>
      <c r="AG20" s="71"/>
      <c r="AH20" s="71"/>
      <c r="AI20" s="71"/>
      <c r="AJ20" s="71"/>
      <c r="AK20" s="71"/>
      <c r="AL20" s="71"/>
      <c r="AM20" s="100"/>
      <c r="AN20" s="31"/>
    </row>
    <row r="21" spans="1:40" ht="13.5" customHeight="1" x14ac:dyDescent="0.15">
      <c r="A21" s="131"/>
      <c r="B21" s="132"/>
      <c r="C21" s="132"/>
      <c r="D21" s="132"/>
      <c r="E21" s="132"/>
      <c r="F21" s="132"/>
      <c r="G21" s="132"/>
      <c r="H21" s="132"/>
      <c r="I21" s="132"/>
      <c r="J21" s="132"/>
      <c r="K21" s="132"/>
      <c r="L21" s="132"/>
      <c r="M21" s="132"/>
      <c r="N21" s="132"/>
      <c r="O21" s="132"/>
      <c r="P21" s="223"/>
      <c r="Q21" s="134" t="str">
        <f>IF(入力シート!$C$16="金融保険業","■金融保険業","□金融保険業")</f>
        <v>□金融保険業</v>
      </c>
      <c r="R21" s="88"/>
      <c r="S21" s="88"/>
      <c r="T21" s="88"/>
      <c r="U21" s="88"/>
      <c r="V21" s="88"/>
      <c r="W21" s="135"/>
      <c r="X21" s="101"/>
      <c r="Y21" s="74"/>
      <c r="Z21" s="74"/>
      <c r="AA21" s="74"/>
      <c r="AB21" s="74"/>
      <c r="AC21" s="74"/>
      <c r="AD21" s="74"/>
      <c r="AE21" s="74"/>
      <c r="AF21" s="74"/>
      <c r="AG21" s="74"/>
      <c r="AH21" s="74"/>
      <c r="AI21" s="74"/>
      <c r="AJ21" s="74"/>
      <c r="AK21" s="74"/>
      <c r="AL21" s="74"/>
      <c r="AM21" s="102"/>
      <c r="AN21" s="31"/>
    </row>
    <row r="22" spans="1:40" ht="13.5" customHeight="1" x14ac:dyDescent="0.15">
      <c r="A22" s="214" t="s">
        <v>19</v>
      </c>
      <c r="B22" s="199"/>
      <c r="C22" s="199"/>
      <c r="D22" s="200"/>
      <c r="E22" s="224" t="str">
        <f>IF(入力シート!$C$9="","",入力シート!$C$9)</f>
        <v>011-xxx-xxxx</v>
      </c>
      <c r="F22" s="225"/>
      <c r="G22" s="225"/>
      <c r="H22" s="225"/>
      <c r="I22" s="225"/>
      <c r="J22" s="225"/>
      <c r="K22" s="225"/>
      <c r="L22" s="225"/>
      <c r="M22" s="225"/>
      <c r="N22" s="225"/>
      <c r="O22" s="225"/>
      <c r="P22" s="226"/>
      <c r="Q22" s="134" t="str">
        <f>IF(入力シート!$C$16="製造業","■製造業","□製造業")</f>
        <v>□製造業</v>
      </c>
      <c r="R22" s="88"/>
      <c r="S22" s="88"/>
      <c r="T22" s="88"/>
      <c r="U22" s="88"/>
      <c r="V22" s="88"/>
      <c r="W22" s="135"/>
      <c r="X22" s="227" t="s">
        <v>159</v>
      </c>
      <c r="Y22" s="228"/>
      <c r="Z22" s="228"/>
      <c r="AA22" s="228"/>
      <c r="AB22" s="228"/>
      <c r="AC22" s="228"/>
      <c r="AD22" s="228"/>
      <c r="AE22" s="228"/>
      <c r="AF22" s="228"/>
      <c r="AG22" s="228"/>
      <c r="AH22" s="228"/>
      <c r="AI22" s="228"/>
      <c r="AJ22" s="228"/>
      <c r="AK22" s="228"/>
      <c r="AL22" s="228"/>
      <c r="AM22" s="228"/>
    </row>
    <row r="23" spans="1:40" ht="13.5" customHeight="1" x14ac:dyDescent="0.15">
      <c r="A23" s="214" t="s">
        <v>121</v>
      </c>
      <c r="B23" s="199"/>
      <c r="C23" s="199"/>
      <c r="D23" s="200"/>
      <c r="E23" s="220" t="s">
        <v>158</v>
      </c>
      <c r="F23" s="221"/>
      <c r="G23" s="221"/>
      <c r="H23" s="221"/>
      <c r="I23" s="221"/>
      <c r="J23" s="221"/>
      <c r="K23" s="221"/>
      <c r="L23" s="221"/>
      <c r="M23" s="221"/>
      <c r="N23" s="221"/>
      <c r="O23" s="221"/>
      <c r="P23" s="222"/>
      <c r="Q23" s="134" t="str">
        <f>IF(入力シート!$C$16="商業","■商業","□商業")</f>
        <v>□商業</v>
      </c>
      <c r="R23" s="88"/>
      <c r="S23" s="88"/>
      <c r="T23" s="88"/>
      <c r="U23" s="88"/>
      <c r="V23" s="88"/>
      <c r="W23" s="135"/>
      <c r="X23" s="229"/>
      <c r="Y23" s="230"/>
      <c r="Z23" s="230"/>
      <c r="AA23" s="230"/>
      <c r="AB23" s="230"/>
      <c r="AC23" s="230"/>
      <c r="AD23" s="230"/>
      <c r="AE23" s="230"/>
      <c r="AF23" s="230"/>
      <c r="AG23" s="230"/>
      <c r="AH23" s="230"/>
      <c r="AI23" s="230"/>
      <c r="AJ23" s="230"/>
      <c r="AK23" s="230"/>
      <c r="AL23" s="230"/>
      <c r="AM23" s="230"/>
    </row>
    <row r="24" spans="1:40" ht="13.5" customHeight="1" x14ac:dyDescent="0.15">
      <c r="A24" s="99" t="str">
        <f>IF(入力シート!$C$11="","",入力シート!$C$11)</f>
        <v>業務課　山田　太郎</v>
      </c>
      <c r="B24" s="71"/>
      <c r="C24" s="71"/>
      <c r="D24" s="71"/>
      <c r="E24" s="71"/>
      <c r="F24" s="71"/>
      <c r="G24" s="71"/>
      <c r="H24" s="71"/>
      <c r="I24" s="71"/>
      <c r="J24" s="71"/>
      <c r="K24" s="71"/>
      <c r="L24" s="71"/>
      <c r="M24" s="71"/>
      <c r="N24" s="71"/>
      <c r="O24" s="71"/>
      <c r="P24" s="72"/>
      <c r="Q24" s="134" t="str">
        <f>IF(入力シート!$C$16="運輸業","■運輸業","□運輸業")</f>
        <v>□運輸業</v>
      </c>
      <c r="R24" s="88"/>
      <c r="S24" s="88"/>
      <c r="T24" s="88"/>
      <c r="U24" s="88"/>
      <c r="V24" s="88"/>
      <c r="W24" s="135"/>
      <c r="X24" s="229"/>
      <c r="Y24" s="230"/>
      <c r="Z24" s="230"/>
      <c r="AA24" s="230"/>
      <c r="AB24" s="230"/>
      <c r="AC24" s="230"/>
      <c r="AD24" s="230"/>
      <c r="AE24" s="230"/>
      <c r="AF24" s="230"/>
      <c r="AG24" s="230"/>
      <c r="AH24" s="230"/>
      <c r="AI24" s="230"/>
      <c r="AJ24" s="230"/>
      <c r="AK24" s="230"/>
      <c r="AL24" s="230"/>
      <c r="AM24" s="230"/>
    </row>
    <row r="25" spans="1:40" ht="13.5" customHeight="1" x14ac:dyDescent="0.15">
      <c r="A25" s="131"/>
      <c r="B25" s="132"/>
      <c r="C25" s="132"/>
      <c r="D25" s="132"/>
      <c r="E25" s="132"/>
      <c r="F25" s="132"/>
      <c r="G25" s="132"/>
      <c r="H25" s="132"/>
      <c r="I25" s="132"/>
      <c r="J25" s="132"/>
      <c r="K25" s="132"/>
      <c r="L25" s="132"/>
      <c r="M25" s="132"/>
      <c r="N25" s="132"/>
      <c r="O25" s="132"/>
      <c r="P25" s="223"/>
      <c r="Q25" s="134" t="str">
        <f>IF(入力シート!$C$16="その他","■その他","□その他")</f>
        <v>■その他</v>
      </c>
      <c r="R25" s="88"/>
      <c r="S25" s="88"/>
      <c r="T25" s="88"/>
      <c r="U25" s="88"/>
      <c r="V25" s="88"/>
      <c r="W25" s="135"/>
      <c r="X25" s="229"/>
      <c r="Y25" s="230"/>
      <c r="Z25" s="230"/>
      <c r="AA25" s="230"/>
      <c r="AB25" s="230"/>
      <c r="AC25" s="230"/>
      <c r="AD25" s="230"/>
      <c r="AE25" s="230"/>
      <c r="AF25" s="230"/>
      <c r="AG25" s="230"/>
      <c r="AH25" s="230"/>
      <c r="AI25" s="230"/>
      <c r="AJ25" s="230"/>
      <c r="AK25" s="230"/>
      <c r="AL25" s="230"/>
      <c r="AM25" s="230"/>
    </row>
    <row r="26" spans="1:40" ht="13.5" customHeight="1" x14ac:dyDescent="0.15">
      <c r="A26" s="115" t="s">
        <v>120</v>
      </c>
      <c r="B26" s="116"/>
      <c r="C26" s="116"/>
      <c r="D26" s="117"/>
      <c r="E26" s="188" t="str">
        <f>IF(入力シート!$C$10="","",入力シート!$C$10)</f>
        <v>xxxxx@yyy.com</v>
      </c>
      <c r="F26" s="189"/>
      <c r="G26" s="189"/>
      <c r="H26" s="189"/>
      <c r="I26" s="189"/>
      <c r="J26" s="189"/>
      <c r="K26" s="189"/>
      <c r="L26" s="189"/>
      <c r="M26" s="189"/>
      <c r="N26" s="189"/>
      <c r="O26" s="189"/>
      <c r="P26" s="190"/>
      <c r="Q26" s="106" t="str">
        <f>IF(入力シート!$C$17="","[　　　　　　　]","["&amp;入力シート!$C$17&amp;"]")</f>
        <v>[介護事業]</v>
      </c>
      <c r="R26" s="107"/>
      <c r="S26" s="107"/>
      <c r="T26" s="107"/>
      <c r="U26" s="107"/>
      <c r="V26" s="107"/>
      <c r="W26" s="108"/>
      <c r="X26" s="229"/>
      <c r="Y26" s="230"/>
      <c r="Z26" s="230"/>
      <c r="AA26" s="230"/>
      <c r="AB26" s="230"/>
      <c r="AC26" s="230"/>
      <c r="AD26" s="230"/>
      <c r="AE26" s="230"/>
      <c r="AF26" s="230"/>
      <c r="AG26" s="230"/>
      <c r="AH26" s="230"/>
      <c r="AI26" s="230"/>
      <c r="AJ26" s="230"/>
      <c r="AK26" s="230"/>
      <c r="AL26" s="230"/>
      <c r="AM26" s="230"/>
    </row>
    <row r="27" spans="1:40" ht="13.5" customHeight="1" x14ac:dyDescent="0.15">
      <c r="A27" s="165" t="s">
        <v>4</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row>
    <row r="28" spans="1:40" ht="13.5" customHeight="1" x14ac:dyDescent="0.15">
      <c r="A28" s="195" t="s">
        <v>152</v>
      </c>
      <c r="B28" s="166" t="s">
        <v>154</v>
      </c>
      <c r="C28" s="55"/>
      <c r="D28" s="55"/>
      <c r="E28" s="56"/>
      <c r="F28" s="201" t="str">
        <f>IF(入力シート!$C$36="","",入力シート!$C$36)</f>
        <v>××区△△条△△丁目○○番○○、□□番□□</v>
      </c>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3"/>
      <c r="AG28" s="207" t="s">
        <v>5</v>
      </c>
      <c r="AH28" s="210" t="s">
        <v>155</v>
      </c>
      <c r="AI28" s="211"/>
      <c r="AJ28" s="211"/>
      <c r="AK28" s="212" t="str" cm="1">
        <f t="array" ref="AK28">_xlfn.IFS(入力シート!$C$39="","",入力シート!$C$39&lt;&gt;"その他",入力シート!$C$39,入力シート!$C$39="その他",入力シート!$C$40)</f>
        <v>宅地</v>
      </c>
      <c r="AL28" s="212"/>
      <c r="AM28" s="213"/>
      <c r="AN28" s="31"/>
    </row>
    <row r="29" spans="1:40" ht="13.5" customHeight="1" x14ac:dyDescent="0.15">
      <c r="A29" s="196"/>
      <c r="B29" s="198"/>
      <c r="C29" s="199"/>
      <c r="D29" s="199"/>
      <c r="E29" s="200"/>
      <c r="F29" s="204"/>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6"/>
      <c r="AG29" s="208"/>
      <c r="AH29" s="180" t="str">
        <f>IF(入力シート!$C$41="","",入力シート!$C$41)</f>
        <v>雑種地</v>
      </c>
      <c r="AI29" s="181"/>
      <c r="AJ29" s="181"/>
      <c r="AK29" s="181"/>
      <c r="AL29" s="181"/>
      <c r="AM29" s="182"/>
      <c r="AN29" s="31"/>
    </row>
    <row r="30" spans="1:40" ht="13.5" customHeight="1" x14ac:dyDescent="0.15">
      <c r="A30" s="196"/>
      <c r="B30" s="198"/>
      <c r="C30" s="199"/>
      <c r="D30" s="199"/>
      <c r="E30" s="200"/>
      <c r="F30" s="204"/>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6"/>
      <c r="AG30" s="208"/>
      <c r="AH30" s="103" t="s">
        <v>6</v>
      </c>
      <c r="AI30" s="104"/>
      <c r="AJ30" s="104"/>
      <c r="AK30" s="183" t="str" cm="1">
        <f t="array" ref="AK30">_xlfn.IFS(入力シート!$C$42="","",入力シート!$C$42&lt;&gt;"その他",入力シート!$C$42,入力シート!$C$42="その他",入力シート!$C$43)</f>
        <v>宅地</v>
      </c>
      <c r="AL30" s="183"/>
      <c r="AM30" s="184"/>
      <c r="AN30" s="31"/>
    </row>
    <row r="31" spans="1:40" ht="13.5" customHeight="1" x14ac:dyDescent="0.15">
      <c r="A31" s="197"/>
      <c r="B31" s="185" t="s">
        <v>153</v>
      </c>
      <c r="C31" s="186"/>
      <c r="D31" s="186"/>
      <c r="E31" s="187"/>
      <c r="F31" s="188" t="str">
        <f>IF(入力シート!$C$38="","",入力シート!$C$38)</f>
        <v/>
      </c>
      <c r="G31" s="189"/>
      <c r="H31" s="189"/>
      <c r="I31" s="189"/>
      <c r="J31" s="189"/>
      <c r="K31" s="189"/>
      <c r="L31" s="189"/>
      <c r="M31" s="189"/>
      <c r="N31" s="189"/>
      <c r="O31" s="189"/>
      <c r="P31" s="189"/>
      <c r="Q31" s="189"/>
      <c r="R31" s="189"/>
      <c r="S31" s="189"/>
      <c r="T31" s="189"/>
      <c r="U31" s="189"/>
      <c r="V31" s="189"/>
      <c r="W31" s="189"/>
      <c r="X31" s="190"/>
      <c r="Y31" s="107" t="str">
        <f>IF(入力シート!$C$37="","（合計　　　　筆）","（合計　"&amp;入力シート!$C$37&amp;"　筆）")</f>
        <v>（合計　2　筆）</v>
      </c>
      <c r="Z31" s="107"/>
      <c r="AA31" s="107"/>
      <c r="AB31" s="107"/>
      <c r="AC31" s="107"/>
      <c r="AD31" s="107"/>
      <c r="AE31" s="176"/>
      <c r="AF31" s="191"/>
      <c r="AG31" s="209"/>
      <c r="AH31" s="192" t="str">
        <f>IF(入力シート!$C$44="","",入力シート!$C$44)</f>
        <v/>
      </c>
      <c r="AI31" s="193"/>
      <c r="AJ31" s="193"/>
      <c r="AK31" s="193"/>
      <c r="AL31" s="193"/>
      <c r="AM31" s="194"/>
      <c r="AN31" s="31"/>
    </row>
    <row r="32" spans="1:40" ht="13.5" customHeight="1" x14ac:dyDescent="0.15">
      <c r="A32" s="170" t="s">
        <v>157</v>
      </c>
      <c r="B32" s="171"/>
      <c r="C32" s="171"/>
      <c r="D32" s="171"/>
      <c r="E32" s="171"/>
      <c r="F32" s="171"/>
      <c r="G32" s="171"/>
      <c r="H32" s="171"/>
      <c r="I32" s="172"/>
      <c r="J32" s="166" t="s">
        <v>206</v>
      </c>
      <c r="K32" s="55"/>
      <c r="L32" s="55"/>
      <c r="M32" s="55"/>
      <c r="N32" s="55"/>
      <c r="O32" s="55"/>
      <c r="P32" s="55"/>
      <c r="Q32" s="55"/>
      <c r="R32" s="55"/>
      <c r="S32" s="55"/>
      <c r="T32" s="55"/>
      <c r="U32" s="56"/>
      <c r="V32" s="55" t="s">
        <v>207</v>
      </c>
      <c r="W32" s="55"/>
      <c r="X32" s="55"/>
      <c r="Y32" s="55"/>
      <c r="Z32" s="55"/>
      <c r="AA32" s="55"/>
      <c r="AB32" s="55"/>
      <c r="AC32" s="55"/>
      <c r="AD32" s="56"/>
      <c r="AE32" s="58" t="s">
        <v>156</v>
      </c>
      <c r="AF32" s="58"/>
      <c r="AG32" s="58"/>
      <c r="AH32" s="58"/>
      <c r="AI32" s="58"/>
      <c r="AJ32" s="58"/>
      <c r="AK32" s="58"/>
      <c r="AL32" s="58"/>
      <c r="AM32" s="60"/>
      <c r="AN32" s="31"/>
    </row>
    <row r="33" spans="1:40" ht="13.5" customHeight="1" x14ac:dyDescent="0.15">
      <c r="A33" s="125">
        <f>IF(入力シート!$C$45="","",入力シート!$C$45)</f>
        <v>2155.8000000000002</v>
      </c>
      <c r="B33" s="126"/>
      <c r="C33" s="126"/>
      <c r="D33" s="126"/>
      <c r="E33" s="126"/>
      <c r="F33" s="126"/>
      <c r="G33" s="126"/>
      <c r="H33" s="126"/>
      <c r="I33" s="65" t="s">
        <v>94</v>
      </c>
      <c r="J33" s="173" t="str">
        <f>IF(入力シート!$C$46="","",入力シート!$C$46)</f>
        <v>借地権売買</v>
      </c>
      <c r="K33" s="174"/>
      <c r="L33" s="174"/>
      <c r="M33" s="174"/>
      <c r="N33" s="174"/>
      <c r="O33" s="174"/>
      <c r="P33" s="174"/>
      <c r="Q33" s="174"/>
      <c r="R33" s="174"/>
      <c r="S33" s="174"/>
      <c r="T33" s="174"/>
      <c r="U33" s="175"/>
      <c r="V33" s="177">
        <f>IF(入力シート!$C$47="","",入力シート!$C$47)</f>
        <v>391363932</v>
      </c>
      <c r="W33" s="177"/>
      <c r="X33" s="177"/>
      <c r="Y33" s="177"/>
      <c r="Z33" s="177"/>
      <c r="AA33" s="177"/>
      <c r="AB33" s="177"/>
      <c r="AC33" s="177"/>
      <c r="AD33" s="178" t="s">
        <v>7</v>
      </c>
      <c r="AE33" s="177">
        <f>IF(入力シート!$C$48="","",入力シート!$C$48)</f>
        <v>340000</v>
      </c>
      <c r="AF33" s="177"/>
      <c r="AG33" s="177"/>
      <c r="AH33" s="177"/>
      <c r="AI33" s="177"/>
      <c r="AJ33" s="177"/>
      <c r="AK33" s="177"/>
      <c r="AL33" s="177"/>
      <c r="AM33" s="162" t="s">
        <v>7</v>
      </c>
      <c r="AN33" s="31"/>
    </row>
    <row r="34" spans="1:40" ht="13.5" customHeight="1" x14ac:dyDescent="0.15">
      <c r="A34" s="120"/>
      <c r="B34" s="121"/>
      <c r="C34" s="121"/>
      <c r="D34" s="121"/>
      <c r="E34" s="121"/>
      <c r="F34" s="121"/>
      <c r="G34" s="121"/>
      <c r="H34" s="121"/>
      <c r="I34" s="91"/>
      <c r="J34" s="106"/>
      <c r="K34" s="107"/>
      <c r="L34" s="107"/>
      <c r="M34" s="107"/>
      <c r="N34" s="107"/>
      <c r="O34" s="107"/>
      <c r="P34" s="107"/>
      <c r="Q34" s="107"/>
      <c r="R34" s="107"/>
      <c r="S34" s="107"/>
      <c r="T34" s="107"/>
      <c r="U34" s="176"/>
      <c r="V34" s="95"/>
      <c r="W34" s="95"/>
      <c r="X34" s="95"/>
      <c r="Y34" s="95"/>
      <c r="Z34" s="95"/>
      <c r="AA34" s="95"/>
      <c r="AB34" s="95"/>
      <c r="AC34" s="95"/>
      <c r="AD34" s="179"/>
      <c r="AE34" s="95"/>
      <c r="AF34" s="95"/>
      <c r="AG34" s="95"/>
      <c r="AH34" s="95"/>
      <c r="AI34" s="95"/>
      <c r="AJ34" s="95"/>
      <c r="AK34" s="95"/>
      <c r="AL34" s="95"/>
      <c r="AM34" s="163"/>
      <c r="AN34" s="31"/>
    </row>
    <row r="35" spans="1:40" ht="13.5" customHeight="1" x14ac:dyDescent="0.15">
      <c r="A35" s="164" t="s">
        <v>233</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row>
    <row r="36" spans="1:40" ht="13.5" customHeight="1" x14ac:dyDescent="0.15">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row>
    <row r="37" spans="1:40" ht="13.5" customHeight="1" x14ac:dyDescent="0.15">
      <c r="A37" s="165" t="s">
        <v>210</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31"/>
    </row>
    <row r="38" spans="1:40" ht="13.5" customHeight="1" x14ac:dyDescent="0.15">
      <c r="A38" s="54" t="s">
        <v>124</v>
      </c>
      <c r="B38" s="55"/>
      <c r="C38" s="55"/>
      <c r="D38" s="55"/>
      <c r="E38" s="55"/>
      <c r="F38" s="55"/>
      <c r="G38" s="55"/>
      <c r="H38" s="56"/>
      <c r="I38" s="166" t="s">
        <v>125</v>
      </c>
      <c r="J38" s="55"/>
      <c r="K38" s="55"/>
      <c r="L38" s="55"/>
      <c r="M38" s="55"/>
      <c r="N38" s="55"/>
      <c r="O38" s="55"/>
      <c r="P38" s="124"/>
      <c r="Q38" s="167" t="s">
        <v>132</v>
      </c>
      <c r="R38" s="168"/>
      <c r="S38" s="168"/>
      <c r="T38" s="168"/>
      <c r="U38" s="168"/>
      <c r="V38" s="168"/>
      <c r="W38" s="168"/>
      <c r="X38" s="168"/>
      <c r="Y38" s="168"/>
      <c r="Z38" s="168"/>
      <c r="AA38" s="168"/>
      <c r="AB38" s="168"/>
      <c r="AC38" s="168"/>
      <c r="AD38" s="168"/>
      <c r="AE38" s="168"/>
      <c r="AF38" s="168"/>
      <c r="AG38" s="168"/>
      <c r="AH38" s="168"/>
      <c r="AI38" s="168"/>
      <c r="AJ38" s="168"/>
      <c r="AK38" s="168"/>
      <c r="AL38" s="168"/>
      <c r="AM38" s="169"/>
      <c r="AN38" s="31"/>
    </row>
    <row r="39" spans="1:40" ht="13.5" customHeight="1" x14ac:dyDescent="0.15">
      <c r="A39" s="64" t="str">
        <f>IF(入力シート!$C$51="単独の届出：従前及び今後において一団となる土地取得がない。","■単独の届出","□単独の届出")</f>
        <v>■単独の届出</v>
      </c>
      <c r="B39" s="65"/>
      <c r="C39" s="65"/>
      <c r="D39" s="65"/>
      <c r="E39" s="65"/>
      <c r="F39" s="65"/>
      <c r="G39" s="65"/>
      <c r="H39" s="66"/>
      <c r="I39" s="76" t="str">
        <f>IF(入力シート!$C$53="市街化区域","■市街化区域","□市街化区域")</f>
        <v>■市街化区域</v>
      </c>
      <c r="J39" s="65"/>
      <c r="K39" s="65"/>
      <c r="L39" s="65"/>
      <c r="M39" s="65"/>
      <c r="N39" s="65"/>
      <c r="O39" s="65"/>
      <c r="P39" s="77"/>
      <c r="Q39" s="158" t="s">
        <v>133</v>
      </c>
      <c r="R39" s="159"/>
      <c r="S39" s="159"/>
      <c r="T39" s="159"/>
      <c r="U39" s="159"/>
      <c r="V39" s="159"/>
      <c r="W39" s="159"/>
      <c r="X39" s="159"/>
      <c r="Y39" s="159"/>
      <c r="Z39" s="159"/>
      <c r="AA39" s="159"/>
      <c r="AB39" s="159"/>
      <c r="AC39" s="159"/>
      <c r="AD39" s="159"/>
      <c r="AE39" s="159"/>
      <c r="AF39" s="159"/>
      <c r="AG39" s="159"/>
      <c r="AH39" s="159"/>
      <c r="AI39" s="159"/>
      <c r="AJ39" s="159"/>
      <c r="AK39" s="159"/>
      <c r="AL39" s="159"/>
      <c r="AM39" s="160"/>
      <c r="AN39" s="31"/>
    </row>
    <row r="40" spans="1:40" ht="13.5" customHeight="1" x14ac:dyDescent="0.15">
      <c r="A40" s="87" t="str">
        <f>IF(入力シート!$C$51="一団の土地（新規）：今後、一団の土地として買い進める予定等がある。","■一団の届出(新規)","□一団の届出(新規)")</f>
        <v>□一団の届出(新規)</v>
      </c>
      <c r="B40" s="88"/>
      <c r="C40" s="88"/>
      <c r="D40" s="88"/>
      <c r="E40" s="88"/>
      <c r="F40" s="88"/>
      <c r="G40" s="88"/>
      <c r="H40" s="89"/>
      <c r="I40" s="134" t="s">
        <v>126</v>
      </c>
      <c r="J40" s="88"/>
      <c r="K40" s="88"/>
      <c r="L40" s="88"/>
      <c r="M40" s="88"/>
      <c r="N40" s="88"/>
      <c r="O40" s="88"/>
      <c r="P40" s="135"/>
      <c r="Q40" s="129" t="str">
        <f>IF(入力シート!$C$55="","",入力シート!$C$55)</f>
        <v>現況のまま店舗として利用する</v>
      </c>
      <c r="R40" s="68"/>
      <c r="S40" s="68"/>
      <c r="T40" s="68"/>
      <c r="U40" s="68"/>
      <c r="V40" s="68"/>
      <c r="W40" s="68"/>
      <c r="X40" s="68"/>
      <c r="Y40" s="68"/>
      <c r="Z40" s="68"/>
      <c r="AA40" s="68"/>
      <c r="AB40" s="68"/>
      <c r="AC40" s="68"/>
      <c r="AD40" s="68"/>
      <c r="AE40" s="68"/>
      <c r="AF40" s="68"/>
      <c r="AG40" s="68"/>
      <c r="AH40" s="68"/>
      <c r="AI40" s="68"/>
      <c r="AJ40" s="68"/>
      <c r="AK40" s="68"/>
      <c r="AL40" s="68"/>
      <c r="AM40" s="130"/>
      <c r="AN40" s="31"/>
    </row>
    <row r="41" spans="1:40" ht="13.5" customHeight="1" x14ac:dyDescent="0.15">
      <c r="A41" s="87" t="str">
        <f>IF(入力シート!$C$51="一団の土地（継続）：従前の土地取得等とあわせて一団である。","■一団の届出(継続)","□一団の届出(継続)")</f>
        <v>□一団の届出(継続)</v>
      </c>
      <c r="B41" s="88"/>
      <c r="C41" s="88"/>
      <c r="D41" s="88"/>
      <c r="E41" s="88"/>
      <c r="F41" s="88"/>
      <c r="G41" s="88"/>
      <c r="H41" s="89"/>
      <c r="I41" s="161" t="str">
        <f>IF(OR(入力シート!$C$54="",入力シート!$C$54="不明"),"[　　　　　　　　]","["&amp;入力シート!$C$54&amp;"]")</f>
        <v>[近隣商業地域]</v>
      </c>
      <c r="J41" s="139"/>
      <c r="K41" s="139"/>
      <c r="L41" s="139"/>
      <c r="M41" s="139"/>
      <c r="N41" s="139"/>
      <c r="O41" s="139"/>
      <c r="P41" s="140"/>
      <c r="Q41" s="101"/>
      <c r="R41" s="74"/>
      <c r="S41" s="74"/>
      <c r="T41" s="74"/>
      <c r="U41" s="74"/>
      <c r="V41" s="74"/>
      <c r="W41" s="74"/>
      <c r="X41" s="74"/>
      <c r="Y41" s="74"/>
      <c r="Z41" s="74"/>
      <c r="AA41" s="74"/>
      <c r="AB41" s="74"/>
      <c r="AC41" s="74"/>
      <c r="AD41" s="74"/>
      <c r="AE41" s="74"/>
      <c r="AF41" s="74"/>
      <c r="AG41" s="74"/>
      <c r="AH41" s="74"/>
      <c r="AI41" s="74"/>
      <c r="AJ41" s="74"/>
      <c r="AK41" s="74"/>
      <c r="AL41" s="74"/>
      <c r="AM41" s="102"/>
      <c r="AN41" s="31"/>
    </row>
    <row r="42" spans="1:40" ht="13.5" customHeight="1" x14ac:dyDescent="0.15">
      <c r="A42" s="87" t="s">
        <v>127</v>
      </c>
      <c r="B42" s="88"/>
      <c r="C42" s="88"/>
      <c r="D42" s="88"/>
      <c r="E42" s="88"/>
      <c r="F42" s="88"/>
      <c r="G42" s="88"/>
      <c r="H42" s="89"/>
      <c r="I42" s="134" t="str">
        <f>IF(入力シート!$C$53="市街化調整区域","■市街化調整区域","□市街化調整区域")</f>
        <v>□市街化調整区域</v>
      </c>
      <c r="J42" s="88"/>
      <c r="K42" s="88"/>
      <c r="L42" s="88"/>
      <c r="M42" s="88"/>
      <c r="N42" s="88"/>
      <c r="O42" s="88"/>
      <c r="P42" s="135"/>
      <c r="Q42" s="141" t="s">
        <v>134</v>
      </c>
      <c r="R42" s="142"/>
      <c r="S42" s="142"/>
      <c r="T42" s="142"/>
      <c r="U42" s="142"/>
      <c r="V42" s="142"/>
      <c r="W42" s="142"/>
      <c r="X42" s="142"/>
      <c r="Y42" s="142"/>
      <c r="Z42" s="142"/>
      <c r="AA42" s="143"/>
      <c r="AB42" s="144" t="s">
        <v>138</v>
      </c>
      <c r="AC42" s="145"/>
      <c r="AD42" s="145"/>
      <c r="AE42" s="145"/>
      <c r="AF42" s="145"/>
      <c r="AG42" s="145"/>
      <c r="AH42" s="145"/>
      <c r="AI42" s="145"/>
      <c r="AJ42" s="145"/>
      <c r="AK42" s="145"/>
      <c r="AL42" s="145"/>
      <c r="AM42" s="146"/>
      <c r="AN42" s="31"/>
    </row>
    <row r="43" spans="1:40" ht="13.5" customHeight="1" x14ac:dyDescent="0.15">
      <c r="A43" s="147" t="str">
        <f>IF(入力シート!$C$52="","      年   月   日",入力シート!$C$52)</f>
        <v xml:space="preserve">      年   月   日</v>
      </c>
      <c r="B43" s="148"/>
      <c r="C43" s="148"/>
      <c r="D43" s="148"/>
      <c r="E43" s="148"/>
      <c r="F43" s="148"/>
      <c r="G43" s="148"/>
      <c r="H43" s="149"/>
      <c r="I43" s="150" t="str">
        <f>IF(入力シート!$C$53="都市計画区域外","■都市計画区域外","□都市計画区域外")</f>
        <v>□都市計画区域外</v>
      </c>
      <c r="J43" s="91"/>
      <c r="K43" s="91"/>
      <c r="L43" s="91"/>
      <c r="M43" s="91"/>
      <c r="N43" s="91"/>
      <c r="O43" s="91"/>
      <c r="P43" s="151"/>
      <c r="Q43" s="152" t="s">
        <v>135</v>
      </c>
      <c r="R43" s="153"/>
      <c r="S43" s="153"/>
      <c r="T43" s="153"/>
      <c r="U43" s="153"/>
      <c r="V43" s="153"/>
      <c r="W43" s="153"/>
      <c r="X43" s="153"/>
      <c r="Y43" s="153"/>
      <c r="Z43" s="153"/>
      <c r="AA43" s="154"/>
      <c r="AB43" s="155" t="s">
        <v>137</v>
      </c>
      <c r="AC43" s="156"/>
      <c r="AD43" s="156"/>
      <c r="AE43" s="156"/>
      <c r="AF43" s="156"/>
      <c r="AG43" s="156"/>
      <c r="AH43" s="156"/>
      <c r="AI43" s="156"/>
      <c r="AJ43" s="156"/>
      <c r="AK43" s="156"/>
      <c r="AL43" s="156"/>
      <c r="AM43" s="157"/>
      <c r="AN43" s="31"/>
    </row>
    <row r="44" spans="1:40" ht="13.5" customHeight="1" x14ac:dyDescent="0.15">
      <c r="A44" s="54" t="s">
        <v>130</v>
      </c>
      <c r="B44" s="55"/>
      <c r="C44" s="55"/>
      <c r="D44" s="55"/>
      <c r="E44" s="55"/>
      <c r="F44" s="55"/>
      <c r="G44" s="55"/>
      <c r="H44" s="55"/>
      <c r="I44" s="55"/>
      <c r="J44" s="55"/>
      <c r="K44" s="55"/>
      <c r="L44" s="55"/>
      <c r="M44" s="55"/>
      <c r="N44" s="55"/>
      <c r="O44" s="55"/>
      <c r="P44" s="124"/>
      <c r="Q44" s="125" t="str">
        <f>IF(入力シート!$C$58="","",入力シート!$C$58)</f>
        <v/>
      </c>
      <c r="R44" s="126"/>
      <c r="S44" s="126"/>
      <c r="T44" s="126"/>
      <c r="U44" s="126"/>
      <c r="V44" s="126"/>
      <c r="W44" s="126"/>
      <c r="X44" s="126"/>
      <c r="Y44" s="126"/>
      <c r="Z44" s="126"/>
      <c r="AA44" s="46"/>
      <c r="AB44" s="76" t="str">
        <f>IF(入力シート!$C$60="有","■都市計画法","□都市計画法")</f>
        <v>□都市計画法</v>
      </c>
      <c r="AC44" s="65"/>
      <c r="AD44" s="65"/>
      <c r="AE44" s="65"/>
      <c r="AF44" s="65"/>
      <c r="AG44" s="65"/>
      <c r="AH44" s="65" t="str">
        <f>IF(入力シート!$C$61="有","■農地法","□農地法")</f>
        <v>□農地法</v>
      </c>
      <c r="AI44" s="65"/>
      <c r="AJ44" s="65"/>
      <c r="AK44" s="65"/>
      <c r="AL44" s="65"/>
      <c r="AM44" s="77"/>
      <c r="AN44" s="31"/>
    </row>
    <row r="45" spans="1:40" ht="13.5" customHeight="1" x14ac:dyDescent="0.15">
      <c r="A45" s="129" t="str">
        <f>IF(入力シート!$C$56="","",入力シート!$C$56)</f>
        <v>店舗1棟</v>
      </c>
      <c r="B45" s="68"/>
      <c r="C45" s="68"/>
      <c r="D45" s="68"/>
      <c r="E45" s="68"/>
      <c r="F45" s="68"/>
      <c r="G45" s="68"/>
      <c r="H45" s="68"/>
      <c r="I45" s="68"/>
      <c r="J45" s="68"/>
      <c r="K45" s="68"/>
      <c r="L45" s="68"/>
      <c r="M45" s="68"/>
      <c r="N45" s="68"/>
      <c r="O45" s="68"/>
      <c r="P45" s="130"/>
      <c r="Q45" s="127"/>
      <c r="R45" s="128"/>
      <c r="S45" s="128"/>
      <c r="T45" s="128"/>
      <c r="U45" s="128"/>
      <c r="V45" s="128"/>
      <c r="W45" s="128"/>
      <c r="X45" s="128"/>
      <c r="Y45" s="128"/>
      <c r="Z45" s="128"/>
      <c r="AA45" s="32" t="s">
        <v>94</v>
      </c>
      <c r="AB45" s="134" t="str">
        <f>IF(入力シート!$C$62="有","■森林法","□森林法")</f>
        <v>□森林法</v>
      </c>
      <c r="AC45" s="88"/>
      <c r="AD45" s="88"/>
      <c r="AE45" s="88"/>
      <c r="AF45" s="88"/>
      <c r="AG45" s="88"/>
      <c r="AH45" s="88" t="str">
        <f>IF(入力シート!$C$63="有","■その他","□その他")</f>
        <v>□その他</v>
      </c>
      <c r="AI45" s="88"/>
      <c r="AJ45" s="88"/>
      <c r="AK45" s="88"/>
      <c r="AL45" s="88"/>
      <c r="AM45" s="135"/>
      <c r="AN45" s="31"/>
    </row>
    <row r="46" spans="1:40" ht="13.5" customHeight="1" x14ac:dyDescent="0.15">
      <c r="A46" s="131"/>
      <c r="B46" s="132"/>
      <c r="C46" s="132"/>
      <c r="D46" s="132"/>
      <c r="E46" s="132"/>
      <c r="F46" s="132"/>
      <c r="G46" s="132"/>
      <c r="H46" s="132"/>
      <c r="I46" s="132"/>
      <c r="J46" s="132"/>
      <c r="K46" s="132"/>
      <c r="L46" s="132"/>
      <c r="M46" s="132"/>
      <c r="N46" s="132"/>
      <c r="O46" s="132"/>
      <c r="P46" s="133"/>
      <c r="Q46" s="136" t="s">
        <v>136</v>
      </c>
      <c r="R46" s="137"/>
      <c r="S46" s="137"/>
      <c r="T46" s="137"/>
      <c r="U46" s="137"/>
      <c r="V46" s="137"/>
      <c r="W46" s="137"/>
      <c r="X46" s="137"/>
      <c r="Y46" s="137"/>
      <c r="Z46" s="137"/>
      <c r="AA46" s="138"/>
      <c r="AB46" s="103" t="s">
        <v>139</v>
      </c>
      <c r="AC46" s="104"/>
      <c r="AD46" s="104"/>
      <c r="AE46" s="104"/>
      <c r="AF46" s="104"/>
      <c r="AG46" s="104"/>
      <c r="AH46" s="139" t="str">
        <f>IF(入力シート!$C$64="","[　　　　　]","["&amp;入力シート!$C$64&amp;"]")</f>
        <v>[　　　　　]</v>
      </c>
      <c r="AI46" s="139"/>
      <c r="AJ46" s="139"/>
      <c r="AK46" s="139"/>
      <c r="AL46" s="139"/>
      <c r="AM46" s="140"/>
      <c r="AN46" s="31"/>
    </row>
    <row r="47" spans="1:40" ht="13.5" customHeight="1" x14ac:dyDescent="0.15">
      <c r="A47" s="115" t="s">
        <v>131</v>
      </c>
      <c r="B47" s="116"/>
      <c r="C47" s="116"/>
      <c r="D47" s="116"/>
      <c r="E47" s="116"/>
      <c r="F47" s="116"/>
      <c r="G47" s="116"/>
      <c r="H47" s="117"/>
      <c r="I47" s="118" t="str">
        <f>IF(入力シート!$C$57="有","■有","□有")</f>
        <v>□有</v>
      </c>
      <c r="J47" s="119"/>
      <c r="K47" s="119"/>
      <c r="L47" s="119" t="str">
        <f>IF(入力シート!$C$57="無","■無","□無")</f>
        <v>■無</v>
      </c>
      <c r="M47" s="119"/>
      <c r="N47" s="119"/>
      <c r="O47" s="33"/>
      <c r="P47" s="34"/>
      <c r="Q47" s="120" t="str">
        <f>IF(入力シート!$C$59="","",入力シート!$C$59)</f>
        <v/>
      </c>
      <c r="R47" s="121"/>
      <c r="S47" s="121"/>
      <c r="T47" s="121"/>
      <c r="U47" s="121"/>
      <c r="V47" s="121"/>
      <c r="W47" s="121"/>
      <c r="X47" s="121"/>
      <c r="Y47" s="121"/>
      <c r="Z47" s="121"/>
      <c r="AA47" s="35" t="s">
        <v>94</v>
      </c>
      <c r="AB47" s="122" t="str">
        <f>IF(入力シート!$C$65="","",入力シート!$C$65)</f>
        <v/>
      </c>
      <c r="AC47" s="92"/>
      <c r="AD47" s="92"/>
      <c r="AE47" s="92"/>
      <c r="AF47" s="92"/>
      <c r="AG47" s="92"/>
      <c r="AH47" s="92"/>
      <c r="AI47" s="92"/>
      <c r="AJ47" s="92"/>
      <c r="AK47" s="92"/>
      <c r="AL47" s="92"/>
      <c r="AM47" s="123"/>
      <c r="AN47" s="31"/>
    </row>
    <row r="48" spans="1:40" ht="13.5" customHeight="1" x14ac:dyDescent="0.15">
      <c r="A48" s="88" t="s">
        <v>140</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row>
    <row r="49" spans="1:40" ht="13.5" customHeight="1" x14ac:dyDescent="0.15">
      <c r="A49" s="54" t="s">
        <v>141</v>
      </c>
      <c r="B49" s="55"/>
      <c r="C49" s="56"/>
      <c r="D49" s="57" t="s">
        <v>142</v>
      </c>
      <c r="E49" s="58"/>
      <c r="F49" s="58"/>
      <c r="G49" s="58"/>
      <c r="H49" s="58"/>
      <c r="I49" s="58"/>
      <c r="J49" s="58"/>
      <c r="K49" s="58"/>
      <c r="L49" s="58"/>
      <c r="M49" s="58"/>
      <c r="N49" s="58"/>
      <c r="O49" s="58"/>
      <c r="P49" s="58"/>
      <c r="Q49" s="58"/>
      <c r="R49" s="59"/>
      <c r="S49" s="57" t="s">
        <v>143</v>
      </c>
      <c r="T49" s="58"/>
      <c r="U49" s="58"/>
      <c r="V49" s="58"/>
      <c r="W49" s="58"/>
      <c r="X49" s="58"/>
      <c r="Y49" s="58"/>
      <c r="Z49" s="58"/>
      <c r="AA49" s="58"/>
      <c r="AB49" s="60"/>
      <c r="AC49" s="31"/>
      <c r="AD49" s="61" t="s">
        <v>8</v>
      </c>
      <c r="AE49" s="62"/>
      <c r="AF49" s="62"/>
      <c r="AG49" s="62"/>
      <c r="AH49" s="62"/>
      <c r="AI49" s="62"/>
      <c r="AJ49" s="62"/>
      <c r="AK49" s="62"/>
      <c r="AL49" s="62"/>
      <c r="AM49" s="63"/>
      <c r="AN49" s="31"/>
    </row>
    <row r="50" spans="1:40" ht="13.5" customHeight="1" x14ac:dyDescent="0.15">
      <c r="A50" s="64" t="str">
        <f>IF(入力シート!$C$67="有","■有","□有")</f>
        <v>■有</v>
      </c>
      <c r="B50" s="65"/>
      <c r="C50" s="66"/>
      <c r="D50" s="67" t="str">
        <f>IF(入力シート!$C$68="","",入力シート!$C$68)</f>
        <v>店舗 木造2階建て 165平方メートル 築8年</v>
      </c>
      <c r="E50" s="68"/>
      <c r="F50" s="68"/>
      <c r="G50" s="68"/>
      <c r="H50" s="68"/>
      <c r="I50" s="68"/>
      <c r="J50" s="68"/>
      <c r="K50" s="68"/>
      <c r="L50" s="68"/>
      <c r="M50" s="68"/>
      <c r="N50" s="68"/>
      <c r="O50" s="68"/>
      <c r="P50" s="68"/>
      <c r="Q50" s="68"/>
      <c r="R50" s="69"/>
      <c r="S50" s="76" t="str">
        <f>IF(入力シート!$C$69="予定あり","■予定あり","□予定あり")</f>
        <v>□予定あり</v>
      </c>
      <c r="T50" s="65"/>
      <c r="U50" s="65"/>
      <c r="V50" s="65"/>
      <c r="W50" s="65"/>
      <c r="X50" s="65" t="str">
        <f>IF(入力シート!$C$69="予定なし","■予定なし","□予定なし")</f>
        <v>■予定なし</v>
      </c>
      <c r="Y50" s="65"/>
      <c r="Z50" s="65"/>
      <c r="AA50" s="65"/>
      <c r="AB50" s="77"/>
      <c r="AC50" s="31"/>
      <c r="AD50" s="78"/>
      <c r="AE50" s="79"/>
      <c r="AF50" s="79"/>
      <c r="AG50" s="79"/>
      <c r="AH50" s="79"/>
      <c r="AI50" s="79"/>
      <c r="AJ50" s="79"/>
      <c r="AK50" s="79"/>
      <c r="AL50" s="79"/>
      <c r="AM50" s="80"/>
      <c r="AN50" s="31"/>
    </row>
    <row r="51" spans="1:40" ht="13.5" customHeight="1" x14ac:dyDescent="0.15">
      <c r="A51" s="87" t="str">
        <f>IF(入力シート!$C$67="無","■無","□無")</f>
        <v>□無</v>
      </c>
      <c r="B51" s="88"/>
      <c r="C51" s="89"/>
      <c r="D51" s="70"/>
      <c r="E51" s="71"/>
      <c r="F51" s="71"/>
      <c r="G51" s="71"/>
      <c r="H51" s="71"/>
      <c r="I51" s="71"/>
      <c r="J51" s="71"/>
      <c r="K51" s="71"/>
      <c r="L51" s="71"/>
      <c r="M51" s="71"/>
      <c r="N51" s="71"/>
      <c r="O51" s="71"/>
      <c r="P51" s="71"/>
      <c r="Q51" s="71"/>
      <c r="R51" s="72"/>
      <c r="S51" s="103" t="s">
        <v>144</v>
      </c>
      <c r="T51" s="104"/>
      <c r="U51" s="104"/>
      <c r="V51" s="104"/>
      <c r="W51" s="104"/>
      <c r="X51" s="104"/>
      <c r="Y51" s="104"/>
      <c r="Z51" s="104"/>
      <c r="AA51" s="104"/>
      <c r="AB51" s="105"/>
      <c r="AC51" s="31"/>
      <c r="AD51" s="81"/>
      <c r="AE51" s="82"/>
      <c r="AF51" s="82"/>
      <c r="AG51" s="82"/>
      <c r="AH51" s="82"/>
      <c r="AI51" s="82"/>
      <c r="AJ51" s="82"/>
      <c r="AK51" s="82"/>
      <c r="AL51" s="82"/>
      <c r="AM51" s="83"/>
      <c r="AN51" s="31"/>
    </row>
    <row r="52" spans="1:40" ht="13.5" customHeight="1" x14ac:dyDescent="0.15">
      <c r="A52" s="29"/>
      <c r="B52" s="30"/>
      <c r="C52" s="36"/>
      <c r="D52" s="73"/>
      <c r="E52" s="74"/>
      <c r="F52" s="74"/>
      <c r="G52" s="74"/>
      <c r="H52" s="74"/>
      <c r="I52" s="74"/>
      <c r="J52" s="74"/>
      <c r="K52" s="74"/>
      <c r="L52" s="74"/>
      <c r="M52" s="74"/>
      <c r="N52" s="74"/>
      <c r="O52" s="74"/>
      <c r="P52" s="74"/>
      <c r="Q52" s="74"/>
      <c r="R52" s="75"/>
      <c r="S52" s="106" t="str">
        <f>IF(入力シート!$C$70="","",入力シート!$C$70)</f>
        <v/>
      </c>
      <c r="T52" s="107"/>
      <c r="U52" s="107"/>
      <c r="V52" s="107"/>
      <c r="W52" s="107"/>
      <c r="X52" s="107"/>
      <c r="Y52" s="107"/>
      <c r="Z52" s="107"/>
      <c r="AA52" s="107"/>
      <c r="AB52" s="108"/>
      <c r="AC52" s="31"/>
      <c r="AD52" s="81"/>
      <c r="AE52" s="82"/>
      <c r="AF52" s="82"/>
      <c r="AG52" s="82"/>
      <c r="AH52" s="82"/>
      <c r="AI52" s="82"/>
      <c r="AJ52" s="82"/>
      <c r="AK52" s="82"/>
      <c r="AL52" s="82"/>
      <c r="AM52" s="83"/>
      <c r="AN52" s="31"/>
    </row>
    <row r="53" spans="1:40" ht="13.5" customHeight="1" x14ac:dyDescent="0.15">
      <c r="A53" s="109" t="s">
        <v>145</v>
      </c>
      <c r="B53" s="110"/>
      <c r="C53" s="110"/>
      <c r="D53" s="110"/>
      <c r="E53" s="110"/>
      <c r="F53" s="110"/>
      <c r="G53" s="110"/>
      <c r="H53" s="110"/>
      <c r="I53" s="110"/>
      <c r="J53" s="110"/>
      <c r="K53" s="110"/>
      <c r="L53" s="110"/>
      <c r="M53" s="110"/>
      <c r="N53" s="110"/>
      <c r="O53" s="110"/>
      <c r="P53" s="110"/>
      <c r="Q53" s="110"/>
      <c r="R53" s="111"/>
      <c r="S53" s="57" t="s">
        <v>146</v>
      </c>
      <c r="T53" s="58"/>
      <c r="U53" s="58"/>
      <c r="V53" s="58"/>
      <c r="W53" s="58"/>
      <c r="X53" s="58"/>
      <c r="Y53" s="58"/>
      <c r="Z53" s="58"/>
      <c r="AA53" s="58"/>
      <c r="AB53" s="60"/>
      <c r="AC53" s="31"/>
      <c r="AD53" s="81"/>
      <c r="AE53" s="82"/>
      <c r="AF53" s="82"/>
      <c r="AG53" s="82"/>
      <c r="AH53" s="82"/>
      <c r="AI53" s="82"/>
      <c r="AJ53" s="82"/>
      <c r="AK53" s="82"/>
      <c r="AL53" s="82"/>
      <c r="AM53" s="83"/>
      <c r="AN53" s="31"/>
    </row>
    <row r="54" spans="1:40" ht="13.5" customHeight="1" x14ac:dyDescent="0.15">
      <c r="A54" s="64" t="str">
        <f>IF(入力シート!$C$72="有","■所有権","□所有権")</f>
        <v>■所有権</v>
      </c>
      <c r="B54" s="65"/>
      <c r="C54" s="65"/>
      <c r="D54" s="65"/>
      <c r="E54" s="65" t="str">
        <f>IF(入力シート!$C$73="有","■賃借権","□賃借権")</f>
        <v>□賃借権</v>
      </c>
      <c r="F54" s="65"/>
      <c r="G54" s="65"/>
      <c r="H54" s="65"/>
      <c r="I54" s="65" t="str">
        <f>IF(入力シート!$C$74="有","■信託受益権","□信託受益権")</f>
        <v>□信託受益権</v>
      </c>
      <c r="J54" s="65"/>
      <c r="K54" s="65"/>
      <c r="L54" s="65"/>
      <c r="M54" s="65"/>
      <c r="N54" s="65"/>
      <c r="O54" s="45"/>
      <c r="P54" s="45"/>
      <c r="Q54" s="45"/>
      <c r="R54" s="46"/>
      <c r="S54" s="112" t="s">
        <v>147</v>
      </c>
      <c r="T54" s="113"/>
      <c r="U54" s="113"/>
      <c r="V54" s="113"/>
      <c r="W54" s="113"/>
      <c r="X54" s="113"/>
      <c r="Y54" s="113"/>
      <c r="Z54" s="113"/>
      <c r="AA54" s="113"/>
      <c r="AB54" s="114"/>
      <c r="AC54" s="31"/>
      <c r="AD54" s="81"/>
      <c r="AE54" s="82"/>
      <c r="AF54" s="82"/>
      <c r="AG54" s="82"/>
      <c r="AH54" s="82"/>
      <c r="AI54" s="82"/>
      <c r="AJ54" s="82"/>
      <c r="AK54" s="82"/>
      <c r="AL54" s="82"/>
      <c r="AM54" s="83"/>
      <c r="AN54" s="31"/>
    </row>
    <row r="55" spans="1:40" ht="13.5" customHeight="1" x14ac:dyDescent="0.15">
      <c r="A55" s="90" t="str">
        <f>IF(入力シート!$C$71="無","■権利移転なし","□権利移転なし")</f>
        <v>□権利移転なし</v>
      </c>
      <c r="B55" s="91"/>
      <c r="C55" s="91"/>
      <c r="D55" s="91"/>
      <c r="E55" s="91"/>
      <c r="F55" s="91"/>
      <c r="G55" s="91"/>
      <c r="H55" s="91" t="str">
        <f>IF(入力シート!$C$75="有","■その他","□その他")</f>
        <v>□その他</v>
      </c>
      <c r="I55" s="91"/>
      <c r="J55" s="91"/>
      <c r="K55" s="91"/>
      <c r="L55" s="92" t="str">
        <f>IF(入力シート!$C$76="","[　　　　　　　]","["&amp;入力シート!$C$76&amp;"]")</f>
        <v>[　　　　　　　]</v>
      </c>
      <c r="M55" s="92"/>
      <c r="N55" s="92"/>
      <c r="O55" s="92"/>
      <c r="P55" s="92"/>
      <c r="Q55" s="92"/>
      <c r="R55" s="93"/>
      <c r="S55" s="94">
        <f>IF(入力シート!$C$77="","",入力シート!$C$77)</f>
        <v>9270000</v>
      </c>
      <c r="T55" s="95"/>
      <c r="U55" s="95"/>
      <c r="V55" s="95"/>
      <c r="W55" s="95"/>
      <c r="X55" s="95"/>
      <c r="Y55" s="95"/>
      <c r="Z55" s="95"/>
      <c r="AA55" s="95"/>
      <c r="AB55" s="49" t="s">
        <v>7</v>
      </c>
      <c r="AC55" s="31"/>
      <c r="AD55" s="81"/>
      <c r="AE55" s="82"/>
      <c r="AF55" s="82"/>
      <c r="AG55" s="82"/>
      <c r="AH55" s="82"/>
      <c r="AI55" s="82"/>
      <c r="AJ55" s="82"/>
      <c r="AK55" s="82"/>
      <c r="AL55" s="82"/>
      <c r="AM55" s="83"/>
      <c r="AN55" s="31"/>
    </row>
    <row r="56" spans="1:40" ht="13.5" customHeight="1" x14ac:dyDescent="0.15">
      <c r="A56" s="88" t="s">
        <v>148</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31"/>
      <c r="AD56" s="81"/>
      <c r="AE56" s="82"/>
      <c r="AF56" s="82"/>
      <c r="AG56" s="82"/>
      <c r="AH56" s="82"/>
      <c r="AI56" s="82"/>
      <c r="AJ56" s="82"/>
      <c r="AK56" s="82"/>
      <c r="AL56" s="82"/>
      <c r="AM56" s="83"/>
      <c r="AN56" s="31"/>
    </row>
    <row r="57" spans="1:40" ht="13.5" customHeight="1" x14ac:dyDescent="0.15">
      <c r="A57" s="96" t="str">
        <f>IF(入力シート!$C$79="","",入力シート!$C$79)</f>
        <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8"/>
      <c r="AC57" s="31"/>
      <c r="AD57" s="81"/>
      <c r="AE57" s="82"/>
      <c r="AF57" s="82"/>
      <c r="AG57" s="82"/>
      <c r="AH57" s="82"/>
      <c r="AI57" s="82"/>
      <c r="AJ57" s="82"/>
      <c r="AK57" s="82"/>
      <c r="AL57" s="82"/>
      <c r="AM57" s="83"/>
      <c r="AN57" s="31"/>
    </row>
    <row r="58" spans="1:40" ht="13.5" customHeight="1" x14ac:dyDescent="0.15">
      <c r="A58" s="99"/>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100"/>
      <c r="AC58" s="31"/>
      <c r="AD58" s="81"/>
      <c r="AE58" s="82"/>
      <c r="AF58" s="82"/>
      <c r="AG58" s="82"/>
      <c r="AH58" s="82"/>
      <c r="AI58" s="82"/>
      <c r="AJ58" s="82"/>
      <c r="AK58" s="82"/>
      <c r="AL58" s="82"/>
      <c r="AM58" s="83"/>
      <c r="AN58" s="31"/>
    </row>
    <row r="59" spans="1:40" ht="13.5" customHeight="1" x14ac:dyDescent="0.15">
      <c r="A59" s="99"/>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100"/>
      <c r="AC59" s="31"/>
      <c r="AD59" s="81"/>
      <c r="AE59" s="82"/>
      <c r="AF59" s="82"/>
      <c r="AG59" s="82"/>
      <c r="AH59" s="82"/>
      <c r="AI59" s="82"/>
      <c r="AJ59" s="82"/>
      <c r="AK59" s="82"/>
      <c r="AL59" s="82"/>
      <c r="AM59" s="83"/>
      <c r="AN59" s="31"/>
    </row>
    <row r="60" spans="1:40" ht="13.5" customHeight="1" x14ac:dyDescent="0.15">
      <c r="A60" s="101"/>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102"/>
      <c r="AC60" s="31"/>
      <c r="AD60" s="84"/>
      <c r="AE60" s="85"/>
      <c r="AF60" s="85"/>
      <c r="AG60" s="85"/>
      <c r="AH60" s="85"/>
      <c r="AI60" s="85"/>
      <c r="AJ60" s="85"/>
      <c r="AK60" s="85"/>
      <c r="AL60" s="85"/>
      <c r="AM60" s="86"/>
      <c r="AN60" s="31"/>
    </row>
  </sheetData>
  <sheetProtection sheet="1" objects="1" scenarios="1"/>
  <mergeCells count="153">
    <mergeCell ref="A1:D1"/>
    <mergeCell ref="M2:AA2"/>
    <mergeCell ref="B3:G4"/>
    <mergeCell ref="I3:J4"/>
    <mergeCell ref="AD3:AM3"/>
    <mergeCell ref="A5:AM5"/>
    <mergeCell ref="A6:AM6"/>
    <mergeCell ref="A8:AM8"/>
    <mergeCell ref="A9:C10"/>
    <mergeCell ref="D9:M10"/>
    <mergeCell ref="N9:P10"/>
    <mergeCell ref="Q9:T9"/>
    <mergeCell ref="U9:X9"/>
    <mergeCell ref="Y9:AB9"/>
    <mergeCell ref="AC9:AH9"/>
    <mergeCell ref="AI9:AI10"/>
    <mergeCell ref="A12:H12"/>
    <mergeCell ref="Q12:W12"/>
    <mergeCell ref="X12:AE12"/>
    <mergeCell ref="A13:P14"/>
    <mergeCell ref="Q13:W13"/>
    <mergeCell ref="X13:AM14"/>
    <mergeCell ref="Q14:W14"/>
    <mergeCell ref="AJ9:AM9"/>
    <mergeCell ref="Q10:T10"/>
    <mergeCell ref="U10:AH10"/>
    <mergeCell ref="AJ10:AM10"/>
    <mergeCell ref="A11:W11"/>
    <mergeCell ref="X11:AM11"/>
    <mergeCell ref="A15:P15"/>
    <mergeCell ref="Q15:W15"/>
    <mergeCell ref="X15:AM15"/>
    <mergeCell ref="A16:P16"/>
    <mergeCell ref="Q16:Q17"/>
    <mergeCell ref="R16:R17"/>
    <mergeCell ref="S16:V17"/>
    <mergeCell ref="W16:W17"/>
    <mergeCell ref="X16:AM16"/>
    <mergeCell ref="A17:D17"/>
    <mergeCell ref="E17:G17"/>
    <mergeCell ref="H17:J17"/>
    <mergeCell ref="X17:AA17"/>
    <mergeCell ref="AB17:AD17"/>
    <mergeCell ref="AE17:AG17"/>
    <mergeCell ref="A18:H18"/>
    <mergeCell ref="I18:P18"/>
    <mergeCell ref="Q18:W18"/>
    <mergeCell ref="X18:AE18"/>
    <mergeCell ref="AF18:AM18"/>
    <mergeCell ref="E23:P23"/>
    <mergeCell ref="Q23:W23"/>
    <mergeCell ref="Q24:W24"/>
    <mergeCell ref="Q25:W25"/>
    <mergeCell ref="A24:P25"/>
    <mergeCell ref="A19:P21"/>
    <mergeCell ref="Q19:W19"/>
    <mergeCell ref="X19:AM21"/>
    <mergeCell ref="Q20:W20"/>
    <mergeCell ref="Q21:W21"/>
    <mergeCell ref="A22:D22"/>
    <mergeCell ref="E22:P22"/>
    <mergeCell ref="Q22:W22"/>
    <mergeCell ref="X22:AM26"/>
    <mergeCell ref="A23:D23"/>
    <mergeCell ref="AH29:AM29"/>
    <mergeCell ref="AH30:AJ30"/>
    <mergeCell ref="AK30:AM30"/>
    <mergeCell ref="B31:E31"/>
    <mergeCell ref="F31:X31"/>
    <mergeCell ref="Y31:AF31"/>
    <mergeCell ref="AH31:AM31"/>
    <mergeCell ref="A26:D26"/>
    <mergeCell ref="E26:P26"/>
    <mergeCell ref="Q26:W26"/>
    <mergeCell ref="A27:AM27"/>
    <mergeCell ref="A28:A31"/>
    <mergeCell ref="B28:E30"/>
    <mergeCell ref="F28:AF30"/>
    <mergeCell ref="AG28:AG31"/>
    <mergeCell ref="AH28:AJ28"/>
    <mergeCell ref="AK28:AM28"/>
    <mergeCell ref="AM33:AM34"/>
    <mergeCell ref="A35:AM36"/>
    <mergeCell ref="A37:AM37"/>
    <mergeCell ref="A38:H38"/>
    <mergeCell ref="I38:P38"/>
    <mergeCell ref="Q38:AM38"/>
    <mergeCell ref="A32:I32"/>
    <mergeCell ref="J32:U32"/>
    <mergeCell ref="V32:AD32"/>
    <mergeCell ref="AE32:AM32"/>
    <mergeCell ref="A33:H34"/>
    <mergeCell ref="I33:I34"/>
    <mergeCell ref="J33:U34"/>
    <mergeCell ref="V33:AC34"/>
    <mergeCell ref="AD33:AD34"/>
    <mergeCell ref="AE33:AL34"/>
    <mergeCell ref="A42:H42"/>
    <mergeCell ref="I42:P42"/>
    <mergeCell ref="Q42:AA42"/>
    <mergeCell ref="AB42:AM42"/>
    <mergeCell ref="A43:H43"/>
    <mergeCell ref="I43:P43"/>
    <mergeCell ref="Q43:AA43"/>
    <mergeCell ref="AB43:AM43"/>
    <mergeCell ref="A39:H39"/>
    <mergeCell ref="I39:P39"/>
    <mergeCell ref="Q39:AM39"/>
    <mergeCell ref="A40:H40"/>
    <mergeCell ref="I40:P40"/>
    <mergeCell ref="Q40:AM41"/>
    <mergeCell ref="A41:H41"/>
    <mergeCell ref="I41:P41"/>
    <mergeCell ref="A47:H47"/>
    <mergeCell ref="I47:K47"/>
    <mergeCell ref="L47:N47"/>
    <mergeCell ref="Q47:Z47"/>
    <mergeCell ref="AB47:AM47"/>
    <mergeCell ref="A48:AM48"/>
    <mergeCell ref="A44:P44"/>
    <mergeCell ref="Q44:Z45"/>
    <mergeCell ref="AB44:AG44"/>
    <mergeCell ref="AH44:AM44"/>
    <mergeCell ref="A45:P46"/>
    <mergeCell ref="AB45:AG45"/>
    <mergeCell ref="AH45:AM45"/>
    <mergeCell ref="Q46:AA46"/>
    <mergeCell ref="AB46:AG46"/>
    <mergeCell ref="AH46:AM46"/>
    <mergeCell ref="A49:C49"/>
    <mergeCell ref="D49:R49"/>
    <mergeCell ref="S49:AB49"/>
    <mergeCell ref="AD49:AM49"/>
    <mergeCell ref="A50:C50"/>
    <mergeCell ref="D50:R52"/>
    <mergeCell ref="S50:W50"/>
    <mergeCell ref="X50:AB50"/>
    <mergeCell ref="AD50:AM60"/>
    <mergeCell ref="A51:C51"/>
    <mergeCell ref="A55:G55"/>
    <mergeCell ref="H55:K55"/>
    <mergeCell ref="L55:R55"/>
    <mergeCell ref="S55:AA55"/>
    <mergeCell ref="A56:AB56"/>
    <mergeCell ref="A57:AB60"/>
    <mergeCell ref="S51:AB51"/>
    <mergeCell ref="S52:AB52"/>
    <mergeCell ref="A53:R53"/>
    <mergeCell ref="S53:AB53"/>
    <mergeCell ref="A54:D54"/>
    <mergeCell ref="E54:H54"/>
    <mergeCell ref="I54:N54"/>
    <mergeCell ref="S54:AB54"/>
  </mergeCells>
  <phoneticPr fontId="1"/>
  <conditionalFormatting sqref="A3:B3 H3:I3 K3:AM3">
    <cfRule type="expression" dxfId="7" priority="6">
      <formula>#REF!="第5条に基づく買取希望申出"</formula>
    </cfRule>
  </conditionalFormatting>
  <conditionalFormatting sqref="A1:AM1 A5:AM6 A8:AM8">
    <cfRule type="expression" dxfId="6" priority="7">
      <formula>#REF!="第5条に基づく買取希望申出"</formula>
    </cfRule>
  </conditionalFormatting>
  <conditionalFormatting sqref="A27:AM27">
    <cfRule type="expression" dxfId="5" priority="4">
      <formula>#REF!="第5条に基づく買取希望申出"</formula>
    </cfRule>
  </conditionalFormatting>
  <conditionalFormatting sqref="A37:AM37">
    <cfRule type="expression" dxfId="4" priority="1">
      <formula>#REF!="第5条に基づく買取希望申出"</formula>
    </cfRule>
  </conditionalFormatting>
  <conditionalFormatting sqref="AA45">
    <cfRule type="expression" dxfId="3" priority="3">
      <formula>#REF!="第5条に基づく買取希望申出"</formula>
    </cfRule>
  </conditionalFormatting>
  <conditionalFormatting sqref="AA47">
    <cfRule type="expression" dxfId="2" priority="2">
      <formula>#REF!="第5条に基づく買取希望申出"</formula>
    </cfRule>
  </conditionalFormatting>
  <conditionalFormatting sqref="AD49:AM60">
    <cfRule type="expression" dxfId="1" priority="5">
      <formula>#REF!="第5条に基づく買取希望申出"</formula>
    </cfRule>
  </conditionalFormatting>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98C1-5BEF-4D7A-BD65-E2433DD307B1}">
  <sheetPr codeName="Sheet5">
    <tabColor rgb="FF0000FF"/>
  </sheetPr>
  <dimension ref="A1:AJ54"/>
  <sheetViews>
    <sheetView showGridLines="0" view="pageBreakPreview" zoomScaleNormal="100" zoomScaleSheetLayoutView="100" workbookViewId="0"/>
  </sheetViews>
  <sheetFormatPr defaultRowHeight="15" customHeight="1" x14ac:dyDescent="0.15"/>
  <cols>
    <col min="1" max="35" width="2.5" style="1" customWidth="1"/>
    <col min="36" max="16384" width="9" style="1"/>
  </cols>
  <sheetData>
    <row r="1" spans="1:36" ht="15" customHeight="1" x14ac:dyDescent="0.15">
      <c r="N1" s="278" t="s">
        <v>28</v>
      </c>
      <c r="O1" s="278"/>
      <c r="P1" s="278"/>
      <c r="Q1" s="278"/>
      <c r="R1" s="278"/>
      <c r="S1" s="278"/>
      <c r="T1" s="278"/>
      <c r="U1" s="278"/>
      <c r="V1" s="278"/>
    </row>
    <row r="2" spans="1:36" ht="15" customHeight="1" x14ac:dyDescent="0.15">
      <c r="N2" s="278"/>
      <c r="O2" s="278"/>
      <c r="P2" s="278"/>
      <c r="Q2" s="278"/>
      <c r="R2" s="278"/>
      <c r="S2" s="278"/>
      <c r="T2" s="278"/>
      <c r="U2" s="278"/>
      <c r="V2" s="278"/>
    </row>
    <row r="4" spans="1:36" ht="15" customHeight="1" x14ac:dyDescent="0.15">
      <c r="N4" s="268" t="s">
        <v>84</v>
      </c>
      <c r="O4" s="268"/>
      <c r="P4" s="268"/>
      <c r="Q4" s="268"/>
      <c r="R4" s="268"/>
    </row>
    <row r="5" spans="1:36" ht="15" customHeight="1" x14ac:dyDescent="0.15">
      <c r="O5" s="18"/>
      <c r="P5" s="18"/>
      <c r="Q5" s="18"/>
      <c r="R5" s="18"/>
      <c r="S5" s="279" t="str">
        <f>IF(入力シート!$C$21="","",入力シート!$C$21)</f>
        <v/>
      </c>
      <c r="T5" s="279"/>
      <c r="U5" s="279"/>
      <c r="V5" s="279"/>
      <c r="W5" s="279"/>
      <c r="X5" s="279"/>
      <c r="Y5" s="279"/>
      <c r="Z5" s="279"/>
      <c r="AA5" s="279"/>
      <c r="AB5" s="279"/>
      <c r="AC5" s="279"/>
      <c r="AD5" s="279"/>
      <c r="AE5" s="279"/>
      <c r="AF5" s="279"/>
      <c r="AG5" s="279"/>
      <c r="AH5" s="279"/>
      <c r="AI5" s="279"/>
    </row>
    <row r="6" spans="1:36" ht="15" customHeight="1" x14ac:dyDescent="0.15">
      <c r="O6" s="274" t="s">
        <v>1</v>
      </c>
      <c r="P6" s="274"/>
      <c r="Q6" s="274"/>
      <c r="R6" s="16"/>
      <c r="S6" s="271"/>
      <c r="T6" s="271"/>
      <c r="U6" s="271"/>
      <c r="V6" s="271"/>
      <c r="W6" s="271"/>
      <c r="X6" s="271"/>
      <c r="Y6" s="271"/>
      <c r="Z6" s="271"/>
      <c r="AA6" s="271"/>
      <c r="AB6" s="271"/>
      <c r="AC6" s="271"/>
      <c r="AD6" s="271"/>
      <c r="AE6" s="271"/>
      <c r="AF6" s="271"/>
      <c r="AG6" s="271"/>
      <c r="AH6" s="271"/>
      <c r="AI6" s="271"/>
    </row>
    <row r="7" spans="1:36" ht="15" customHeight="1" x14ac:dyDescent="0.15">
      <c r="O7" s="19"/>
      <c r="P7" s="19"/>
      <c r="Q7" s="19"/>
      <c r="R7" s="19"/>
      <c r="S7" s="270" t="str">
        <f>IF(入力シート!$C$20="","",入力シート!$C$20)</f>
        <v/>
      </c>
      <c r="T7" s="270"/>
      <c r="U7" s="270"/>
      <c r="V7" s="270"/>
      <c r="W7" s="270"/>
      <c r="X7" s="270"/>
      <c r="Y7" s="270"/>
      <c r="Z7" s="270"/>
      <c r="AA7" s="270"/>
      <c r="AB7" s="270"/>
      <c r="AC7" s="270"/>
      <c r="AD7" s="270"/>
      <c r="AE7" s="270"/>
      <c r="AF7" s="270"/>
      <c r="AG7" s="270"/>
      <c r="AH7" s="270"/>
      <c r="AI7" s="270"/>
    </row>
    <row r="8" spans="1:36" ht="15" customHeight="1" x14ac:dyDescent="0.15">
      <c r="O8" s="274" t="s">
        <v>2</v>
      </c>
      <c r="P8" s="274"/>
      <c r="Q8" s="274"/>
      <c r="R8" s="16"/>
      <c r="S8" s="271"/>
      <c r="T8" s="271"/>
      <c r="U8" s="271"/>
      <c r="V8" s="271"/>
      <c r="W8" s="271"/>
      <c r="X8" s="271"/>
      <c r="Y8" s="271"/>
      <c r="Z8" s="271"/>
      <c r="AA8" s="271"/>
      <c r="AB8" s="271"/>
      <c r="AC8" s="271"/>
      <c r="AD8" s="271"/>
      <c r="AE8" s="271"/>
      <c r="AF8" s="271"/>
      <c r="AG8" s="271"/>
      <c r="AH8" s="271"/>
      <c r="AI8" s="271"/>
    </row>
    <row r="9" spans="1:36" ht="15" customHeight="1" x14ac:dyDescent="0.15">
      <c r="O9" s="19"/>
      <c r="P9" s="19"/>
      <c r="Q9" s="19"/>
      <c r="R9" s="19"/>
      <c r="S9" s="272" t="str">
        <f>IF(入力シート!$C$22="","",入力シート!$C$22)</f>
        <v/>
      </c>
      <c r="T9" s="272"/>
      <c r="U9" s="272"/>
      <c r="V9" s="272"/>
      <c r="W9" s="272"/>
      <c r="X9" s="272"/>
      <c r="Y9" s="272"/>
      <c r="Z9" s="272"/>
      <c r="AA9" s="272"/>
      <c r="AB9" s="272"/>
      <c r="AC9" s="272"/>
      <c r="AD9" s="272"/>
      <c r="AE9" s="272"/>
      <c r="AF9" s="272"/>
      <c r="AG9" s="272"/>
      <c r="AH9" s="272"/>
      <c r="AI9" s="272"/>
    </row>
    <row r="10" spans="1:36" ht="15" customHeight="1" x14ac:dyDescent="0.15">
      <c r="O10" s="274" t="s">
        <v>85</v>
      </c>
      <c r="P10" s="274"/>
      <c r="Q10" s="274"/>
      <c r="R10" s="16"/>
      <c r="S10" s="273"/>
      <c r="T10" s="273"/>
      <c r="U10" s="273"/>
      <c r="V10" s="273"/>
      <c r="W10" s="273"/>
      <c r="X10" s="273"/>
      <c r="Y10" s="273"/>
      <c r="Z10" s="273"/>
      <c r="AA10" s="273"/>
      <c r="AB10" s="273"/>
      <c r="AC10" s="273"/>
      <c r="AD10" s="273"/>
      <c r="AE10" s="273"/>
      <c r="AF10" s="273"/>
      <c r="AG10" s="273"/>
      <c r="AH10" s="273"/>
      <c r="AI10" s="273"/>
    </row>
    <row r="12" spans="1:36" ht="15" customHeight="1" x14ac:dyDescent="0.15">
      <c r="B12" s="268" t="s">
        <v>86</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
    </row>
    <row r="13" spans="1:36" ht="15" customHeight="1" x14ac:dyDescent="0.15">
      <c r="A13" s="17"/>
      <c r="B13" s="268" t="s">
        <v>259</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17"/>
    </row>
    <row r="14" spans="1:36" ht="15" customHeight="1" x14ac:dyDescent="0.15">
      <c r="A14" s="17"/>
      <c r="B14" s="268" t="s">
        <v>260</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17"/>
    </row>
    <row r="16" spans="1:36" ht="15" customHeight="1" x14ac:dyDescent="0.15">
      <c r="C16" s="277" t="s">
        <v>87</v>
      </c>
      <c r="D16" s="277"/>
      <c r="E16" s="277"/>
      <c r="F16" s="277"/>
      <c r="G16" s="277"/>
      <c r="H16" s="277"/>
      <c r="I16" s="277"/>
      <c r="J16" s="277"/>
      <c r="K16" s="277"/>
      <c r="L16" s="277"/>
      <c r="AJ16" s="24" t="s">
        <v>98</v>
      </c>
    </row>
    <row r="18" spans="2:35" ht="15" customHeight="1" x14ac:dyDescent="0.15">
      <c r="N18" s="268" t="s">
        <v>88</v>
      </c>
      <c r="O18" s="268"/>
      <c r="P18" s="268"/>
      <c r="Q18" s="268"/>
      <c r="R18" s="268"/>
    </row>
    <row r="19" spans="2:35" ht="15" customHeight="1" x14ac:dyDescent="0.15">
      <c r="N19" s="2"/>
      <c r="O19" s="18"/>
      <c r="P19" s="18"/>
      <c r="Q19" s="18"/>
      <c r="R19" s="18"/>
      <c r="S19" s="275" t="str">
        <f>IF(入力シート!$C$7="","",入力シート!$C$7)</f>
        <v>札幌市中央区北○条西○丁目１－１</v>
      </c>
      <c r="T19" s="275"/>
      <c r="U19" s="275"/>
      <c r="V19" s="275"/>
      <c r="W19" s="275"/>
      <c r="X19" s="275"/>
      <c r="Y19" s="275"/>
      <c r="Z19" s="275"/>
      <c r="AA19" s="275"/>
      <c r="AB19" s="275"/>
      <c r="AC19" s="275"/>
      <c r="AD19" s="275"/>
      <c r="AE19" s="275"/>
      <c r="AF19" s="275"/>
      <c r="AG19" s="275"/>
      <c r="AH19" s="275"/>
      <c r="AI19" s="275"/>
    </row>
    <row r="20" spans="2:35" ht="15" customHeight="1" x14ac:dyDescent="0.15">
      <c r="N20" s="2"/>
      <c r="O20" s="274" t="s">
        <v>1</v>
      </c>
      <c r="P20" s="274"/>
      <c r="Q20" s="274"/>
      <c r="R20" s="16"/>
      <c r="S20" s="276"/>
      <c r="T20" s="276"/>
      <c r="U20" s="276"/>
      <c r="V20" s="276"/>
      <c r="W20" s="276"/>
      <c r="X20" s="276"/>
      <c r="Y20" s="276"/>
      <c r="Z20" s="276"/>
      <c r="AA20" s="276"/>
      <c r="AB20" s="276"/>
      <c r="AC20" s="276"/>
      <c r="AD20" s="276"/>
      <c r="AE20" s="276"/>
      <c r="AF20" s="276"/>
      <c r="AG20" s="276"/>
      <c r="AH20" s="276"/>
      <c r="AI20" s="276"/>
    </row>
    <row r="21" spans="2:35" ht="15" customHeight="1" x14ac:dyDescent="0.15">
      <c r="N21" s="2"/>
      <c r="O21" s="18"/>
      <c r="P21" s="18"/>
      <c r="Q21" s="18"/>
      <c r="R21" s="18"/>
      <c r="S21" s="275" t="str">
        <f>IF(入力シート!$C$4="","",入力シート!$C$4)&amp;IF(入力シート!$C$8="","",CHAR(10)&amp;入力シート!$C$8)</f>
        <v>□□□□株式会社
代表取締役　札幌　一郎</v>
      </c>
      <c r="T21" s="275"/>
      <c r="U21" s="275"/>
      <c r="V21" s="275"/>
      <c r="W21" s="275"/>
      <c r="X21" s="275"/>
      <c r="Y21" s="275"/>
      <c r="Z21" s="275"/>
      <c r="AA21" s="275"/>
      <c r="AB21" s="275"/>
      <c r="AC21" s="275"/>
      <c r="AD21" s="275"/>
      <c r="AE21" s="275"/>
      <c r="AF21" s="275"/>
      <c r="AG21" s="275"/>
      <c r="AH21" s="275"/>
      <c r="AI21" s="275"/>
    </row>
    <row r="22" spans="2:35" ht="15" customHeight="1" x14ac:dyDescent="0.15">
      <c r="N22" s="2"/>
      <c r="O22" s="274" t="s">
        <v>2</v>
      </c>
      <c r="P22" s="274"/>
      <c r="Q22" s="274"/>
      <c r="R22" s="16"/>
      <c r="S22" s="276"/>
      <c r="T22" s="276"/>
      <c r="U22" s="276"/>
      <c r="V22" s="276"/>
      <c r="W22" s="276"/>
      <c r="X22" s="276"/>
      <c r="Y22" s="276"/>
      <c r="Z22" s="276"/>
      <c r="AA22" s="276"/>
      <c r="AB22" s="276"/>
      <c r="AC22" s="276"/>
      <c r="AD22" s="276"/>
      <c r="AE22" s="276"/>
      <c r="AF22" s="276"/>
      <c r="AG22" s="276"/>
      <c r="AH22" s="276"/>
      <c r="AI22" s="276"/>
    </row>
    <row r="24" spans="2:35" ht="15" customHeight="1" x14ac:dyDescent="0.15">
      <c r="R24" s="15" t="s">
        <v>3</v>
      </c>
    </row>
    <row r="26" spans="2:35" ht="15" customHeight="1" x14ac:dyDescent="0.15">
      <c r="B26" s="268" t="s">
        <v>89</v>
      </c>
      <c r="C26" s="268"/>
      <c r="D26" s="268"/>
      <c r="E26" s="268"/>
      <c r="F26" s="268"/>
    </row>
    <row r="28" spans="2:35" ht="15" customHeight="1" x14ac:dyDescent="0.15">
      <c r="B28" s="269" t="str">
        <f>IF(入力シート!$C$36="","札幌市　　区",入力シート!$C$36)</f>
        <v>××区△△条△△丁目○○番○○、□□番□□</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row>
    <row r="29" spans="2:35" ht="15" customHeight="1" x14ac:dyDescent="0.15">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row>
    <row r="30" spans="2:35" ht="15" customHeight="1" x14ac:dyDescent="0.15">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row>
    <row r="31" spans="2:35" ht="15" customHeight="1" x14ac:dyDescent="0.15">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row>
    <row r="32" spans="2:35" ht="15" customHeight="1" x14ac:dyDescent="0.15">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row>
    <row r="33" spans="2:34" ht="15" customHeight="1" x14ac:dyDescent="0.15">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row>
    <row r="34" spans="2:34" ht="15" customHeight="1" x14ac:dyDescent="0.15">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row>
    <row r="35" spans="2:34" ht="15" customHeight="1" x14ac:dyDescent="0.15">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row>
    <row r="36" spans="2:34" ht="15" customHeight="1" x14ac:dyDescent="0.15">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row>
    <row r="37" spans="2:34" ht="15" customHeight="1" x14ac:dyDescent="0.15">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row>
    <row r="38" spans="2:34" ht="15" customHeight="1" x14ac:dyDescent="0.15">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row>
    <row r="39" spans="2:34" ht="15" customHeight="1" x14ac:dyDescent="0.15">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row>
    <row r="40" spans="2:34" ht="15" customHeight="1" x14ac:dyDescent="0.15">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row>
    <row r="41" spans="2:34" ht="15" customHeight="1" x14ac:dyDescent="0.15">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row>
    <row r="42" spans="2:34" ht="15" customHeight="1" x14ac:dyDescent="0.15">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row>
    <row r="43" spans="2:34" ht="15" customHeight="1" x14ac:dyDescent="0.15">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row>
    <row r="44" spans="2:34" ht="15" customHeight="1" x14ac:dyDescent="0.15">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row>
    <row r="45" spans="2:34" ht="15" customHeight="1" x14ac:dyDescent="0.1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row>
    <row r="46" spans="2:34" ht="15" customHeight="1" x14ac:dyDescent="0.1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row>
    <row r="47" spans="2:34" ht="15" customHeight="1" x14ac:dyDescent="0.15">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row>
    <row r="48" spans="2:34" ht="15" customHeight="1" x14ac:dyDescent="0.15">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row>
    <row r="49" spans="2:34" ht="15" customHeight="1" x14ac:dyDescent="0.15">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row>
    <row r="50" spans="2:34" ht="15" customHeight="1" x14ac:dyDescent="0.15">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row>
    <row r="51" spans="2:34" ht="15" customHeight="1" x14ac:dyDescent="0.15">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row>
    <row r="52" spans="2:34" ht="15" customHeight="1" x14ac:dyDescent="0.15">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row>
    <row r="53" spans="2:34" ht="15" customHeight="1" x14ac:dyDescent="0.15">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row>
    <row r="54" spans="2:34" ht="15" customHeight="1" x14ac:dyDescent="0.15">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row>
  </sheetData>
  <sheetProtection sheet="1" objects="1" scenarios="1"/>
  <mergeCells count="19">
    <mergeCell ref="N1:V2"/>
    <mergeCell ref="O6:Q6"/>
    <mergeCell ref="O8:Q8"/>
    <mergeCell ref="O10:Q10"/>
    <mergeCell ref="S5:AI6"/>
    <mergeCell ref="N4:R4"/>
    <mergeCell ref="B12:AH12"/>
    <mergeCell ref="B28:AH54"/>
    <mergeCell ref="B26:F26"/>
    <mergeCell ref="S7:AI8"/>
    <mergeCell ref="S9:AI10"/>
    <mergeCell ref="O20:Q20"/>
    <mergeCell ref="O22:Q22"/>
    <mergeCell ref="S19:AI20"/>
    <mergeCell ref="S21:AI22"/>
    <mergeCell ref="C16:L16"/>
    <mergeCell ref="N18:R18"/>
    <mergeCell ref="B13:AH13"/>
    <mergeCell ref="B14:AH14"/>
  </mergeCells>
  <phoneticPr fontId="1"/>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入力シート!$C$19="申請者と同じ"</xm:f>
            <x14:dxf>
              <fill>
                <patternFill>
                  <bgColor theme="0" tint="-0.499984740745262"/>
                </patternFill>
              </fill>
            </x14:dxf>
          </x14:cfRule>
          <xm:sqref>A1:AI54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977B-1742-4CDC-AD7C-F8555CADDE76}">
  <sheetPr codeName="Sheet6">
    <tabColor rgb="FF92D050"/>
  </sheetPr>
  <dimension ref="A1:AM60"/>
  <sheetViews>
    <sheetView showGridLines="0" view="pageBreakPreview" zoomScaleNormal="100" zoomScaleSheetLayoutView="100" workbookViewId="0"/>
  </sheetViews>
  <sheetFormatPr defaultRowHeight="13.5" customHeight="1" x14ac:dyDescent="0.15"/>
  <cols>
    <col min="1" max="39" width="2.25" style="3" customWidth="1"/>
    <col min="40" max="16384" width="9" style="3"/>
  </cols>
  <sheetData>
    <row r="1" spans="1:39" ht="13.5" customHeight="1" x14ac:dyDescent="0.15">
      <c r="A1" s="20"/>
      <c r="B1" s="20"/>
      <c r="C1" s="20"/>
      <c r="D1" s="20"/>
      <c r="E1" s="20"/>
      <c r="F1" s="20"/>
      <c r="G1" s="20"/>
      <c r="H1" s="20"/>
      <c r="I1" s="20"/>
      <c r="J1" s="20"/>
      <c r="K1" s="20"/>
      <c r="L1" s="304" t="s">
        <v>53</v>
      </c>
      <c r="M1" s="304"/>
      <c r="N1" s="304"/>
      <c r="O1" s="304"/>
      <c r="P1" s="304"/>
      <c r="Q1" s="304"/>
      <c r="R1" s="304"/>
      <c r="S1" s="304"/>
      <c r="T1" s="305" t="s">
        <v>99</v>
      </c>
      <c r="U1" s="305"/>
      <c r="V1" s="305"/>
      <c r="W1" s="305"/>
      <c r="X1" s="305"/>
      <c r="Y1" s="305"/>
      <c r="Z1" s="305"/>
      <c r="AA1" s="305"/>
      <c r="AB1" s="305"/>
      <c r="AC1" s="20"/>
      <c r="AD1" s="20"/>
      <c r="AE1" s="20"/>
      <c r="AF1" s="20"/>
      <c r="AG1" s="20"/>
      <c r="AH1" s="20"/>
      <c r="AI1" s="20"/>
      <c r="AJ1" s="20"/>
      <c r="AK1" s="20"/>
      <c r="AL1" s="20"/>
      <c r="AM1" s="20"/>
    </row>
    <row r="2" spans="1:39" ht="13.5" customHeight="1" x14ac:dyDescent="0.15">
      <c r="A2" s="20"/>
      <c r="B2" s="20"/>
      <c r="C2" s="20"/>
      <c r="D2" s="20"/>
      <c r="E2" s="20"/>
      <c r="F2" s="20"/>
      <c r="G2" s="20"/>
      <c r="H2" s="20"/>
      <c r="I2" s="20"/>
      <c r="J2" s="20"/>
      <c r="K2" s="20"/>
      <c r="L2" s="304"/>
      <c r="M2" s="304"/>
      <c r="N2" s="304"/>
      <c r="O2" s="304"/>
      <c r="P2" s="304"/>
      <c r="Q2" s="304"/>
      <c r="R2" s="304"/>
      <c r="S2" s="304"/>
      <c r="T2" s="305"/>
      <c r="U2" s="305"/>
      <c r="V2" s="305"/>
      <c r="W2" s="305"/>
      <c r="X2" s="305"/>
      <c r="Y2" s="305"/>
      <c r="Z2" s="305"/>
      <c r="AA2" s="305"/>
      <c r="AB2" s="305"/>
      <c r="AC2" s="20"/>
      <c r="AD2" s="20"/>
      <c r="AE2" s="20"/>
      <c r="AF2" s="20"/>
      <c r="AG2" s="20"/>
      <c r="AH2" s="20"/>
      <c r="AI2" s="20"/>
      <c r="AJ2" s="20"/>
      <c r="AK2" s="20"/>
      <c r="AL2" s="20"/>
      <c r="AM2" s="20"/>
    </row>
    <row r="3" spans="1:39" ht="13.5" customHeight="1" x14ac:dyDescent="0.15">
      <c r="A3" s="296" t="s">
        <v>90</v>
      </c>
      <c r="B3" s="297"/>
      <c r="C3" s="297"/>
      <c r="D3" s="297"/>
      <c r="E3" s="297"/>
      <c r="F3" s="297"/>
      <c r="G3" s="297"/>
      <c r="H3" s="297"/>
      <c r="I3" s="297"/>
      <c r="J3" s="297"/>
      <c r="K3" s="300" t="s">
        <v>91</v>
      </c>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1"/>
    </row>
    <row r="4" spans="1:39" ht="13.5" customHeight="1" x14ac:dyDescent="0.15">
      <c r="A4" s="298" t="s">
        <v>92</v>
      </c>
      <c r="B4" s="299"/>
      <c r="C4" s="299"/>
      <c r="D4" s="299"/>
      <c r="E4" s="299"/>
      <c r="F4" s="299"/>
      <c r="G4" s="299"/>
      <c r="H4" s="299"/>
      <c r="I4" s="299"/>
      <c r="J4" s="299"/>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3"/>
    </row>
    <row r="5" spans="1:39" ht="13.5" customHeight="1" x14ac:dyDescent="0.15">
      <c r="A5" s="282" t="s">
        <v>104</v>
      </c>
      <c r="B5" s="283"/>
      <c r="C5" s="283"/>
      <c r="D5" s="283"/>
      <c r="E5" s="283"/>
      <c r="F5" s="283"/>
      <c r="G5" s="283"/>
      <c r="H5" s="283"/>
      <c r="I5" s="283"/>
      <c r="J5" s="283"/>
      <c r="K5" s="290" t="s">
        <v>1</v>
      </c>
      <c r="L5" s="290"/>
      <c r="M5" s="290"/>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2"/>
    </row>
    <row r="6" spans="1:39" ht="13.5" customHeight="1" x14ac:dyDescent="0.15">
      <c r="A6" s="284"/>
      <c r="B6" s="285"/>
      <c r="C6" s="285"/>
      <c r="D6" s="285"/>
      <c r="E6" s="285"/>
      <c r="F6" s="285"/>
      <c r="G6" s="285"/>
      <c r="H6" s="285"/>
      <c r="I6" s="285"/>
      <c r="J6" s="285"/>
      <c r="K6" s="290"/>
      <c r="L6" s="290"/>
      <c r="M6" s="290"/>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2"/>
    </row>
    <row r="7" spans="1:39" ht="13.5" customHeight="1" x14ac:dyDescent="0.15">
      <c r="A7" s="284"/>
      <c r="B7" s="285"/>
      <c r="C7" s="285"/>
      <c r="D7" s="285"/>
      <c r="E7" s="285"/>
      <c r="F7" s="285"/>
      <c r="G7" s="285"/>
      <c r="H7" s="285"/>
      <c r="I7" s="285"/>
      <c r="J7" s="285"/>
      <c r="K7" s="290" t="s">
        <v>2</v>
      </c>
      <c r="L7" s="290"/>
      <c r="M7" s="290"/>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2"/>
    </row>
    <row r="8" spans="1:39" ht="13.5" customHeight="1" x14ac:dyDescent="0.15">
      <c r="A8" s="280" t="s">
        <v>105</v>
      </c>
      <c r="B8" s="281"/>
      <c r="C8" s="281"/>
      <c r="D8" s="281"/>
      <c r="E8" s="281"/>
      <c r="F8" s="281"/>
      <c r="G8" s="281"/>
      <c r="H8" s="281"/>
      <c r="I8" s="281"/>
      <c r="J8" s="281"/>
      <c r="K8" s="290"/>
      <c r="L8" s="290"/>
      <c r="M8" s="290"/>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2"/>
    </row>
    <row r="9" spans="1:39" ht="13.5" customHeight="1" x14ac:dyDescent="0.15">
      <c r="A9" s="282" t="s">
        <v>104</v>
      </c>
      <c r="B9" s="283"/>
      <c r="C9" s="283"/>
      <c r="D9" s="283"/>
      <c r="E9" s="283"/>
      <c r="F9" s="283"/>
      <c r="G9" s="283"/>
      <c r="H9" s="283"/>
      <c r="I9" s="283"/>
      <c r="J9" s="283"/>
      <c r="K9" s="290" t="s">
        <v>1</v>
      </c>
      <c r="L9" s="290"/>
      <c r="M9" s="290"/>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2"/>
    </row>
    <row r="10" spans="1:39" ht="13.5" customHeight="1" x14ac:dyDescent="0.15">
      <c r="A10" s="284"/>
      <c r="B10" s="285"/>
      <c r="C10" s="285"/>
      <c r="D10" s="285"/>
      <c r="E10" s="285"/>
      <c r="F10" s="285"/>
      <c r="G10" s="285"/>
      <c r="H10" s="285"/>
      <c r="I10" s="285"/>
      <c r="J10" s="285"/>
      <c r="K10" s="290"/>
      <c r="L10" s="290"/>
      <c r="M10" s="290"/>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row>
    <row r="11" spans="1:39" ht="13.5" customHeight="1" x14ac:dyDescent="0.15">
      <c r="A11" s="284"/>
      <c r="B11" s="285"/>
      <c r="C11" s="285"/>
      <c r="D11" s="285"/>
      <c r="E11" s="285"/>
      <c r="F11" s="285"/>
      <c r="G11" s="285"/>
      <c r="H11" s="285"/>
      <c r="I11" s="285"/>
      <c r="J11" s="285"/>
      <c r="K11" s="290" t="s">
        <v>2</v>
      </c>
      <c r="L11" s="290"/>
      <c r="M11" s="290"/>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2"/>
    </row>
    <row r="12" spans="1:39" ht="13.5" customHeight="1" x14ac:dyDescent="0.15">
      <c r="A12" s="280" t="s">
        <v>105</v>
      </c>
      <c r="B12" s="281"/>
      <c r="C12" s="281"/>
      <c r="D12" s="281"/>
      <c r="E12" s="281"/>
      <c r="F12" s="281"/>
      <c r="G12" s="281"/>
      <c r="H12" s="281"/>
      <c r="I12" s="281"/>
      <c r="J12" s="281"/>
      <c r="K12" s="290"/>
      <c r="L12" s="290"/>
      <c r="M12" s="290"/>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2"/>
    </row>
    <row r="13" spans="1:39" ht="13.5" customHeight="1" x14ac:dyDescent="0.15">
      <c r="A13" s="282" t="s">
        <v>104</v>
      </c>
      <c r="B13" s="283"/>
      <c r="C13" s="283"/>
      <c r="D13" s="283"/>
      <c r="E13" s="283"/>
      <c r="F13" s="283"/>
      <c r="G13" s="283"/>
      <c r="H13" s="283"/>
      <c r="I13" s="283"/>
      <c r="J13" s="283"/>
      <c r="K13" s="290" t="s">
        <v>1</v>
      </c>
      <c r="L13" s="290"/>
      <c r="M13" s="290"/>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2"/>
    </row>
    <row r="14" spans="1:39" ht="13.5" customHeight="1" x14ac:dyDescent="0.15">
      <c r="A14" s="284"/>
      <c r="B14" s="285"/>
      <c r="C14" s="285"/>
      <c r="D14" s="285"/>
      <c r="E14" s="285"/>
      <c r="F14" s="285"/>
      <c r="G14" s="285"/>
      <c r="H14" s="285"/>
      <c r="I14" s="285"/>
      <c r="J14" s="285"/>
      <c r="K14" s="290"/>
      <c r="L14" s="290"/>
      <c r="M14" s="290"/>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2"/>
    </row>
    <row r="15" spans="1:39" ht="13.5" customHeight="1" x14ac:dyDescent="0.15">
      <c r="A15" s="284"/>
      <c r="B15" s="285"/>
      <c r="C15" s="285"/>
      <c r="D15" s="285"/>
      <c r="E15" s="285"/>
      <c r="F15" s="285"/>
      <c r="G15" s="285"/>
      <c r="H15" s="285"/>
      <c r="I15" s="285"/>
      <c r="J15" s="285"/>
      <c r="K15" s="290" t="s">
        <v>2</v>
      </c>
      <c r="L15" s="290"/>
      <c r="M15" s="290"/>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2"/>
    </row>
    <row r="16" spans="1:39" ht="13.5" customHeight="1" x14ac:dyDescent="0.15">
      <c r="A16" s="280" t="s">
        <v>105</v>
      </c>
      <c r="B16" s="281"/>
      <c r="C16" s="281"/>
      <c r="D16" s="281"/>
      <c r="E16" s="281"/>
      <c r="F16" s="281"/>
      <c r="G16" s="281"/>
      <c r="H16" s="281"/>
      <c r="I16" s="281"/>
      <c r="J16" s="281"/>
      <c r="K16" s="290"/>
      <c r="L16" s="290"/>
      <c r="M16" s="290"/>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2"/>
    </row>
    <row r="17" spans="1:39" ht="13.5" customHeight="1" x14ac:dyDescent="0.15">
      <c r="A17" s="282" t="s">
        <v>104</v>
      </c>
      <c r="B17" s="283"/>
      <c r="C17" s="283"/>
      <c r="D17" s="283"/>
      <c r="E17" s="283"/>
      <c r="F17" s="283"/>
      <c r="G17" s="283"/>
      <c r="H17" s="283"/>
      <c r="I17" s="283"/>
      <c r="J17" s="283"/>
      <c r="K17" s="290" t="s">
        <v>1</v>
      </c>
      <c r="L17" s="290"/>
      <c r="M17" s="290"/>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2"/>
    </row>
    <row r="18" spans="1:39" ht="13.5" customHeight="1" x14ac:dyDescent="0.15">
      <c r="A18" s="284"/>
      <c r="B18" s="285"/>
      <c r="C18" s="285"/>
      <c r="D18" s="285"/>
      <c r="E18" s="285"/>
      <c r="F18" s="285"/>
      <c r="G18" s="285"/>
      <c r="H18" s="285"/>
      <c r="I18" s="285"/>
      <c r="J18" s="285"/>
      <c r="K18" s="290"/>
      <c r="L18" s="290"/>
      <c r="M18" s="290"/>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2"/>
    </row>
    <row r="19" spans="1:39" ht="13.5" customHeight="1" x14ac:dyDescent="0.15">
      <c r="A19" s="284"/>
      <c r="B19" s="285"/>
      <c r="C19" s="285"/>
      <c r="D19" s="285"/>
      <c r="E19" s="285"/>
      <c r="F19" s="285"/>
      <c r="G19" s="285"/>
      <c r="H19" s="285"/>
      <c r="I19" s="285"/>
      <c r="J19" s="285"/>
      <c r="K19" s="290" t="s">
        <v>2</v>
      </c>
      <c r="L19" s="290"/>
      <c r="M19" s="290"/>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2"/>
    </row>
    <row r="20" spans="1:39" ht="13.5" customHeight="1" x14ac:dyDescent="0.15">
      <c r="A20" s="280" t="s">
        <v>105</v>
      </c>
      <c r="B20" s="281"/>
      <c r="C20" s="281"/>
      <c r="D20" s="281"/>
      <c r="E20" s="281"/>
      <c r="F20" s="281"/>
      <c r="G20" s="281"/>
      <c r="H20" s="281"/>
      <c r="I20" s="281"/>
      <c r="J20" s="281"/>
      <c r="K20" s="290"/>
      <c r="L20" s="290"/>
      <c r="M20" s="290"/>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2"/>
    </row>
    <row r="21" spans="1:39" ht="13.5" customHeight="1" x14ac:dyDescent="0.15">
      <c r="A21" s="282" t="s">
        <v>104</v>
      </c>
      <c r="B21" s="283"/>
      <c r="C21" s="283"/>
      <c r="D21" s="283"/>
      <c r="E21" s="283"/>
      <c r="F21" s="283"/>
      <c r="G21" s="283"/>
      <c r="H21" s="283"/>
      <c r="I21" s="283"/>
      <c r="J21" s="283"/>
      <c r="K21" s="290" t="s">
        <v>1</v>
      </c>
      <c r="L21" s="290"/>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2"/>
    </row>
    <row r="22" spans="1:39" ht="13.5" customHeight="1" x14ac:dyDescent="0.15">
      <c r="A22" s="284"/>
      <c r="B22" s="285"/>
      <c r="C22" s="285"/>
      <c r="D22" s="285"/>
      <c r="E22" s="285"/>
      <c r="F22" s="285"/>
      <c r="G22" s="285"/>
      <c r="H22" s="285"/>
      <c r="I22" s="285"/>
      <c r="J22" s="285"/>
      <c r="K22" s="290"/>
      <c r="L22" s="290"/>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2"/>
    </row>
    <row r="23" spans="1:39" ht="13.5" customHeight="1" x14ac:dyDescent="0.15">
      <c r="A23" s="284"/>
      <c r="B23" s="285"/>
      <c r="C23" s="285"/>
      <c r="D23" s="285"/>
      <c r="E23" s="285"/>
      <c r="F23" s="285"/>
      <c r="G23" s="285"/>
      <c r="H23" s="285"/>
      <c r="I23" s="285"/>
      <c r="J23" s="285"/>
      <c r="K23" s="290" t="s">
        <v>2</v>
      </c>
      <c r="L23" s="290"/>
      <c r="M23" s="290"/>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2"/>
    </row>
    <row r="24" spans="1:39" ht="13.5" customHeight="1" x14ac:dyDescent="0.15">
      <c r="A24" s="280" t="s">
        <v>105</v>
      </c>
      <c r="B24" s="281"/>
      <c r="C24" s="281"/>
      <c r="D24" s="281"/>
      <c r="E24" s="281"/>
      <c r="F24" s="281"/>
      <c r="G24" s="281"/>
      <c r="H24" s="281"/>
      <c r="I24" s="281"/>
      <c r="J24" s="281"/>
      <c r="K24" s="290"/>
      <c r="L24" s="290"/>
      <c r="M24" s="290"/>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2"/>
    </row>
    <row r="25" spans="1:39" ht="13.5" customHeight="1" x14ac:dyDescent="0.15">
      <c r="A25" s="282" t="s">
        <v>104</v>
      </c>
      <c r="B25" s="283"/>
      <c r="C25" s="283"/>
      <c r="D25" s="283"/>
      <c r="E25" s="283"/>
      <c r="F25" s="283"/>
      <c r="G25" s="283"/>
      <c r="H25" s="283"/>
      <c r="I25" s="283"/>
      <c r="J25" s="283"/>
      <c r="K25" s="290" t="s">
        <v>1</v>
      </c>
      <c r="L25" s="290"/>
      <c r="M25" s="290"/>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2"/>
    </row>
    <row r="26" spans="1:39" ht="13.5" customHeight="1" x14ac:dyDescent="0.15">
      <c r="A26" s="284"/>
      <c r="B26" s="285"/>
      <c r="C26" s="285"/>
      <c r="D26" s="285"/>
      <c r="E26" s="285"/>
      <c r="F26" s="285"/>
      <c r="G26" s="285"/>
      <c r="H26" s="285"/>
      <c r="I26" s="285"/>
      <c r="J26" s="285"/>
      <c r="K26" s="290"/>
      <c r="L26" s="290"/>
      <c r="M26" s="290"/>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2"/>
    </row>
    <row r="27" spans="1:39" ht="13.5" customHeight="1" x14ac:dyDescent="0.15">
      <c r="A27" s="284"/>
      <c r="B27" s="285"/>
      <c r="C27" s="285"/>
      <c r="D27" s="285"/>
      <c r="E27" s="285"/>
      <c r="F27" s="285"/>
      <c r="G27" s="285"/>
      <c r="H27" s="285"/>
      <c r="I27" s="285"/>
      <c r="J27" s="285"/>
      <c r="K27" s="290" t="s">
        <v>2</v>
      </c>
      <c r="L27" s="290"/>
      <c r="M27" s="290"/>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2"/>
    </row>
    <row r="28" spans="1:39" ht="13.5" customHeight="1" x14ac:dyDescent="0.15">
      <c r="A28" s="280" t="s">
        <v>105</v>
      </c>
      <c r="B28" s="281"/>
      <c r="C28" s="281"/>
      <c r="D28" s="281"/>
      <c r="E28" s="281"/>
      <c r="F28" s="281"/>
      <c r="G28" s="281"/>
      <c r="H28" s="281"/>
      <c r="I28" s="281"/>
      <c r="J28" s="281"/>
      <c r="K28" s="290"/>
      <c r="L28" s="290"/>
      <c r="M28" s="290"/>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2"/>
    </row>
    <row r="29" spans="1:39" ht="13.5" customHeight="1" x14ac:dyDescent="0.15">
      <c r="A29" s="282" t="s">
        <v>104</v>
      </c>
      <c r="B29" s="283"/>
      <c r="C29" s="283"/>
      <c r="D29" s="283"/>
      <c r="E29" s="283"/>
      <c r="F29" s="283"/>
      <c r="G29" s="283"/>
      <c r="H29" s="283"/>
      <c r="I29" s="283"/>
      <c r="J29" s="283"/>
      <c r="K29" s="290" t="s">
        <v>1</v>
      </c>
      <c r="L29" s="290"/>
      <c r="M29" s="290"/>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2"/>
    </row>
    <row r="30" spans="1:39" ht="13.5" customHeight="1" x14ac:dyDescent="0.15">
      <c r="A30" s="284"/>
      <c r="B30" s="285"/>
      <c r="C30" s="285"/>
      <c r="D30" s="285"/>
      <c r="E30" s="285"/>
      <c r="F30" s="285"/>
      <c r="G30" s="285"/>
      <c r="H30" s="285"/>
      <c r="I30" s="285"/>
      <c r="J30" s="285"/>
      <c r="K30" s="290"/>
      <c r="L30" s="290"/>
      <c r="M30" s="290"/>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2"/>
    </row>
    <row r="31" spans="1:39" ht="13.5" customHeight="1" x14ac:dyDescent="0.15">
      <c r="A31" s="284"/>
      <c r="B31" s="285"/>
      <c r="C31" s="285"/>
      <c r="D31" s="285"/>
      <c r="E31" s="285"/>
      <c r="F31" s="285"/>
      <c r="G31" s="285"/>
      <c r="H31" s="285"/>
      <c r="I31" s="285"/>
      <c r="J31" s="285"/>
      <c r="K31" s="290" t="s">
        <v>2</v>
      </c>
      <c r="L31" s="290"/>
      <c r="M31" s="290"/>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2"/>
    </row>
    <row r="32" spans="1:39" ht="13.5" customHeight="1" x14ac:dyDescent="0.15">
      <c r="A32" s="280" t="s">
        <v>105</v>
      </c>
      <c r="B32" s="281"/>
      <c r="C32" s="281"/>
      <c r="D32" s="281"/>
      <c r="E32" s="281"/>
      <c r="F32" s="281"/>
      <c r="G32" s="281"/>
      <c r="H32" s="281"/>
      <c r="I32" s="281"/>
      <c r="J32" s="281"/>
      <c r="K32" s="290"/>
      <c r="L32" s="290"/>
      <c r="M32" s="290"/>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2"/>
    </row>
    <row r="33" spans="1:39" ht="13.5" customHeight="1" x14ac:dyDescent="0.15">
      <c r="A33" s="282" t="s">
        <v>104</v>
      </c>
      <c r="B33" s="283"/>
      <c r="C33" s="283"/>
      <c r="D33" s="283"/>
      <c r="E33" s="283"/>
      <c r="F33" s="283"/>
      <c r="G33" s="283"/>
      <c r="H33" s="283"/>
      <c r="I33" s="283"/>
      <c r="J33" s="283"/>
      <c r="K33" s="290" t="s">
        <v>1</v>
      </c>
      <c r="L33" s="290"/>
      <c r="M33" s="290"/>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2"/>
    </row>
    <row r="34" spans="1:39" ht="13.5" customHeight="1" x14ac:dyDescent="0.15">
      <c r="A34" s="284"/>
      <c r="B34" s="285"/>
      <c r="C34" s="285"/>
      <c r="D34" s="285"/>
      <c r="E34" s="285"/>
      <c r="F34" s="285"/>
      <c r="G34" s="285"/>
      <c r="H34" s="285"/>
      <c r="I34" s="285"/>
      <c r="J34" s="285"/>
      <c r="K34" s="290"/>
      <c r="L34" s="290"/>
      <c r="M34" s="290"/>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2"/>
    </row>
    <row r="35" spans="1:39" ht="13.5" customHeight="1" x14ac:dyDescent="0.15">
      <c r="A35" s="284"/>
      <c r="B35" s="285"/>
      <c r="C35" s="285"/>
      <c r="D35" s="285"/>
      <c r="E35" s="285"/>
      <c r="F35" s="285"/>
      <c r="G35" s="285"/>
      <c r="H35" s="285"/>
      <c r="I35" s="285"/>
      <c r="J35" s="285"/>
      <c r="K35" s="290" t="s">
        <v>2</v>
      </c>
      <c r="L35" s="290"/>
      <c r="M35" s="290"/>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2"/>
    </row>
    <row r="36" spans="1:39" ht="13.5" customHeight="1" x14ac:dyDescent="0.15">
      <c r="A36" s="280" t="s">
        <v>105</v>
      </c>
      <c r="B36" s="281"/>
      <c r="C36" s="281"/>
      <c r="D36" s="281"/>
      <c r="E36" s="281"/>
      <c r="F36" s="281"/>
      <c r="G36" s="281"/>
      <c r="H36" s="281"/>
      <c r="I36" s="281"/>
      <c r="J36" s="281"/>
      <c r="K36" s="290"/>
      <c r="L36" s="29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row>
    <row r="37" spans="1:39" ht="13.5" customHeight="1" x14ac:dyDescent="0.15">
      <c r="A37" s="282" t="s">
        <v>104</v>
      </c>
      <c r="B37" s="283"/>
      <c r="C37" s="283"/>
      <c r="D37" s="283"/>
      <c r="E37" s="283"/>
      <c r="F37" s="283"/>
      <c r="G37" s="283"/>
      <c r="H37" s="283"/>
      <c r="I37" s="283"/>
      <c r="J37" s="283"/>
      <c r="K37" s="290" t="s">
        <v>1</v>
      </c>
      <c r="L37" s="290"/>
      <c r="M37" s="290"/>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2"/>
    </row>
    <row r="38" spans="1:39" ht="13.5" customHeight="1" x14ac:dyDescent="0.15">
      <c r="A38" s="284"/>
      <c r="B38" s="285"/>
      <c r="C38" s="285"/>
      <c r="D38" s="285"/>
      <c r="E38" s="285"/>
      <c r="F38" s="285"/>
      <c r="G38" s="285"/>
      <c r="H38" s="285"/>
      <c r="I38" s="285"/>
      <c r="J38" s="285"/>
      <c r="K38" s="290"/>
      <c r="L38" s="290"/>
      <c r="M38" s="290"/>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2"/>
    </row>
    <row r="39" spans="1:39" ht="13.5" customHeight="1" x14ac:dyDescent="0.15">
      <c r="A39" s="284"/>
      <c r="B39" s="285"/>
      <c r="C39" s="285"/>
      <c r="D39" s="285"/>
      <c r="E39" s="285"/>
      <c r="F39" s="285"/>
      <c r="G39" s="285"/>
      <c r="H39" s="285"/>
      <c r="I39" s="285"/>
      <c r="J39" s="285"/>
      <c r="K39" s="290" t="s">
        <v>2</v>
      </c>
      <c r="L39" s="290"/>
      <c r="M39" s="290"/>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2"/>
    </row>
    <row r="40" spans="1:39" ht="13.5" customHeight="1" x14ac:dyDescent="0.15">
      <c r="A40" s="280" t="s">
        <v>105</v>
      </c>
      <c r="B40" s="281"/>
      <c r="C40" s="281"/>
      <c r="D40" s="281"/>
      <c r="E40" s="281"/>
      <c r="F40" s="281"/>
      <c r="G40" s="281"/>
      <c r="H40" s="281"/>
      <c r="I40" s="281"/>
      <c r="J40" s="281"/>
      <c r="K40" s="290"/>
      <c r="L40" s="290"/>
      <c r="M40" s="290"/>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2"/>
    </row>
    <row r="41" spans="1:39" ht="13.5" customHeight="1" x14ac:dyDescent="0.15">
      <c r="A41" s="282" t="s">
        <v>104</v>
      </c>
      <c r="B41" s="283"/>
      <c r="C41" s="283"/>
      <c r="D41" s="283"/>
      <c r="E41" s="283"/>
      <c r="F41" s="283"/>
      <c r="G41" s="283"/>
      <c r="H41" s="283"/>
      <c r="I41" s="283"/>
      <c r="J41" s="283"/>
      <c r="K41" s="290" t="s">
        <v>1</v>
      </c>
      <c r="L41" s="290"/>
      <c r="M41" s="290"/>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2"/>
    </row>
    <row r="42" spans="1:39" ht="13.5" customHeight="1" x14ac:dyDescent="0.15">
      <c r="A42" s="284"/>
      <c r="B42" s="285"/>
      <c r="C42" s="285"/>
      <c r="D42" s="285"/>
      <c r="E42" s="285"/>
      <c r="F42" s="285"/>
      <c r="G42" s="285"/>
      <c r="H42" s="285"/>
      <c r="I42" s="285"/>
      <c r="J42" s="285"/>
      <c r="K42" s="290"/>
      <c r="L42" s="290"/>
      <c r="M42" s="290"/>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2"/>
    </row>
    <row r="43" spans="1:39" ht="13.5" customHeight="1" x14ac:dyDescent="0.15">
      <c r="A43" s="284"/>
      <c r="B43" s="285"/>
      <c r="C43" s="285"/>
      <c r="D43" s="285"/>
      <c r="E43" s="285"/>
      <c r="F43" s="285"/>
      <c r="G43" s="285"/>
      <c r="H43" s="285"/>
      <c r="I43" s="285"/>
      <c r="J43" s="285"/>
      <c r="K43" s="290" t="s">
        <v>2</v>
      </c>
      <c r="L43" s="290"/>
      <c r="M43" s="290"/>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2"/>
    </row>
    <row r="44" spans="1:39" ht="13.5" customHeight="1" x14ac:dyDescent="0.15">
      <c r="A44" s="280" t="s">
        <v>105</v>
      </c>
      <c r="B44" s="281"/>
      <c r="C44" s="281"/>
      <c r="D44" s="281"/>
      <c r="E44" s="281"/>
      <c r="F44" s="281"/>
      <c r="G44" s="281"/>
      <c r="H44" s="281"/>
      <c r="I44" s="281"/>
      <c r="J44" s="281"/>
      <c r="K44" s="290"/>
      <c r="L44" s="290"/>
      <c r="M44" s="290"/>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2"/>
    </row>
    <row r="45" spans="1:39" ht="13.5" customHeight="1" x14ac:dyDescent="0.15">
      <c r="A45" s="282" t="s">
        <v>104</v>
      </c>
      <c r="B45" s="283"/>
      <c r="C45" s="283"/>
      <c r="D45" s="283"/>
      <c r="E45" s="283"/>
      <c r="F45" s="283"/>
      <c r="G45" s="283"/>
      <c r="H45" s="283"/>
      <c r="I45" s="283"/>
      <c r="J45" s="283"/>
      <c r="K45" s="290" t="s">
        <v>1</v>
      </c>
      <c r="L45" s="290"/>
      <c r="M45" s="290"/>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2"/>
    </row>
    <row r="46" spans="1:39" ht="13.5" customHeight="1" x14ac:dyDescent="0.15">
      <c r="A46" s="284"/>
      <c r="B46" s="285"/>
      <c r="C46" s="285"/>
      <c r="D46" s="285"/>
      <c r="E46" s="285"/>
      <c r="F46" s="285"/>
      <c r="G46" s="285"/>
      <c r="H46" s="285"/>
      <c r="I46" s="285"/>
      <c r="J46" s="285"/>
      <c r="K46" s="290"/>
      <c r="L46" s="290"/>
      <c r="M46" s="290"/>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2"/>
    </row>
    <row r="47" spans="1:39" ht="13.5" customHeight="1" x14ac:dyDescent="0.15">
      <c r="A47" s="284"/>
      <c r="B47" s="285"/>
      <c r="C47" s="285"/>
      <c r="D47" s="285"/>
      <c r="E47" s="285"/>
      <c r="F47" s="285"/>
      <c r="G47" s="285"/>
      <c r="H47" s="285"/>
      <c r="I47" s="285"/>
      <c r="J47" s="285"/>
      <c r="K47" s="290" t="s">
        <v>2</v>
      </c>
      <c r="L47" s="290"/>
      <c r="M47" s="290"/>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2"/>
    </row>
    <row r="48" spans="1:39" ht="13.5" customHeight="1" x14ac:dyDescent="0.15">
      <c r="A48" s="280" t="s">
        <v>105</v>
      </c>
      <c r="B48" s="281"/>
      <c r="C48" s="281"/>
      <c r="D48" s="281"/>
      <c r="E48" s="281"/>
      <c r="F48" s="281"/>
      <c r="G48" s="281"/>
      <c r="H48" s="281"/>
      <c r="I48" s="281"/>
      <c r="J48" s="281"/>
      <c r="K48" s="290"/>
      <c r="L48" s="290"/>
      <c r="M48" s="290"/>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2"/>
    </row>
    <row r="49" spans="1:39" ht="13.5" customHeight="1" x14ac:dyDescent="0.15">
      <c r="A49" s="282" t="s">
        <v>104</v>
      </c>
      <c r="B49" s="283"/>
      <c r="C49" s="283"/>
      <c r="D49" s="283"/>
      <c r="E49" s="283"/>
      <c r="F49" s="283"/>
      <c r="G49" s="283"/>
      <c r="H49" s="283"/>
      <c r="I49" s="283"/>
      <c r="J49" s="283"/>
      <c r="K49" s="290" t="s">
        <v>1</v>
      </c>
      <c r="L49" s="290"/>
      <c r="M49" s="290"/>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2"/>
    </row>
    <row r="50" spans="1:39" ht="13.5" customHeight="1" x14ac:dyDescent="0.15">
      <c r="A50" s="284"/>
      <c r="B50" s="285"/>
      <c r="C50" s="285"/>
      <c r="D50" s="285"/>
      <c r="E50" s="285"/>
      <c r="F50" s="285"/>
      <c r="G50" s="285"/>
      <c r="H50" s="285"/>
      <c r="I50" s="285"/>
      <c r="J50" s="285"/>
      <c r="K50" s="290"/>
      <c r="L50" s="290"/>
      <c r="M50" s="290"/>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2"/>
    </row>
    <row r="51" spans="1:39" ht="13.5" customHeight="1" x14ac:dyDescent="0.15">
      <c r="A51" s="284"/>
      <c r="B51" s="285"/>
      <c r="C51" s="285"/>
      <c r="D51" s="285"/>
      <c r="E51" s="285"/>
      <c r="F51" s="285"/>
      <c r="G51" s="285"/>
      <c r="H51" s="285"/>
      <c r="I51" s="285"/>
      <c r="J51" s="285"/>
      <c r="K51" s="290" t="s">
        <v>2</v>
      </c>
      <c r="L51" s="290"/>
      <c r="M51" s="290"/>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2"/>
    </row>
    <row r="52" spans="1:39" ht="13.5" customHeight="1" x14ac:dyDescent="0.15">
      <c r="A52" s="280" t="s">
        <v>105</v>
      </c>
      <c r="B52" s="281"/>
      <c r="C52" s="281"/>
      <c r="D52" s="281"/>
      <c r="E52" s="281"/>
      <c r="F52" s="281"/>
      <c r="G52" s="281"/>
      <c r="H52" s="281"/>
      <c r="I52" s="281"/>
      <c r="J52" s="281"/>
      <c r="K52" s="290"/>
      <c r="L52" s="290"/>
      <c r="M52" s="290"/>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2"/>
    </row>
    <row r="53" spans="1:39" ht="13.5" customHeight="1" x14ac:dyDescent="0.15">
      <c r="A53" s="282" t="s">
        <v>104</v>
      </c>
      <c r="B53" s="283"/>
      <c r="C53" s="283"/>
      <c r="D53" s="283"/>
      <c r="E53" s="283"/>
      <c r="F53" s="283"/>
      <c r="G53" s="283"/>
      <c r="H53" s="283"/>
      <c r="I53" s="283"/>
      <c r="J53" s="283"/>
      <c r="K53" s="290" t="s">
        <v>1</v>
      </c>
      <c r="L53" s="290"/>
      <c r="M53" s="290"/>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2"/>
    </row>
    <row r="54" spans="1:39" ht="13.5" customHeight="1" x14ac:dyDescent="0.15">
      <c r="A54" s="284"/>
      <c r="B54" s="285"/>
      <c r="C54" s="285"/>
      <c r="D54" s="285"/>
      <c r="E54" s="285"/>
      <c r="F54" s="285"/>
      <c r="G54" s="285"/>
      <c r="H54" s="285"/>
      <c r="I54" s="285"/>
      <c r="J54" s="285"/>
      <c r="K54" s="290"/>
      <c r="L54" s="290"/>
      <c r="M54" s="290"/>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2"/>
    </row>
    <row r="55" spans="1:39" ht="13.5" customHeight="1" x14ac:dyDescent="0.15">
      <c r="A55" s="284"/>
      <c r="B55" s="285"/>
      <c r="C55" s="285"/>
      <c r="D55" s="285"/>
      <c r="E55" s="285"/>
      <c r="F55" s="285"/>
      <c r="G55" s="285"/>
      <c r="H55" s="285"/>
      <c r="I55" s="285"/>
      <c r="J55" s="285"/>
      <c r="K55" s="290" t="s">
        <v>2</v>
      </c>
      <c r="L55" s="290"/>
      <c r="M55" s="290"/>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2"/>
    </row>
    <row r="56" spans="1:39" ht="13.5" customHeight="1" x14ac:dyDescent="0.15">
      <c r="A56" s="288" t="s">
        <v>105</v>
      </c>
      <c r="B56" s="289"/>
      <c r="C56" s="289"/>
      <c r="D56" s="289"/>
      <c r="E56" s="289"/>
      <c r="F56" s="289"/>
      <c r="G56" s="289"/>
      <c r="H56" s="289"/>
      <c r="I56" s="289"/>
      <c r="J56" s="289"/>
      <c r="K56" s="293"/>
      <c r="L56" s="293"/>
      <c r="M56" s="293"/>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13.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ht="13.5" customHeight="1" x14ac:dyDescent="0.15">
      <c r="A58" s="286" t="s">
        <v>11</v>
      </c>
      <c r="B58" s="286"/>
      <c r="C58" s="286" t="s">
        <v>100</v>
      </c>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row>
    <row r="59" spans="1:39" ht="13.5" customHeight="1" x14ac:dyDescent="0.15">
      <c r="A59" s="25"/>
      <c r="B59" s="25"/>
      <c r="C59" s="286" t="s">
        <v>101</v>
      </c>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row>
    <row r="60" spans="1:39" ht="13.5" customHeight="1" x14ac:dyDescent="0.15">
      <c r="A60" s="287" t="s">
        <v>102</v>
      </c>
      <c r="B60" s="287"/>
      <c r="C60" s="287" t="s">
        <v>103</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row>
  </sheetData>
  <mergeCells count="88">
    <mergeCell ref="K11:M12"/>
    <mergeCell ref="N9:AM10"/>
    <mergeCell ref="N11:AM12"/>
    <mergeCell ref="K9:M10"/>
    <mergeCell ref="A9:J11"/>
    <mergeCell ref="A12:J12"/>
    <mergeCell ref="K15:M16"/>
    <mergeCell ref="N13:AM14"/>
    <mergeCell ref="N15:AM16"/>
    <mergeCell ref="K13:M14"/>
    <mergeCell ref="A13:J15"/>
    <mergeCell ref="A16:J16"/>
    <mergeCell ref="K19:M20"/>
    <mergeCell ref="N17:AM18"/>
    <mergeCell ref="N19:AM20"/>
    <mergeCell ref="K17:M18"/>
    <mergeCell ref="A17:J19"/>
    <mergeCell ref="A20:J20"/>
    <mergeCell ref="K23:M24"/>
    <mergeCell ref="N21:AM22"/>
    <mergeCell ref="N23:AM24"/>
    <mergeCell ref="K21:M22"/>
    <mergeCell ref="A21:J23"/>
    <mergeCell ref="A24:J24"/>
    <mergeCell ref="K27:M28"/>
    <mergeCell ref="N25:AM26"/>
    <mergeCell ref="N27:AM28"/>
    <mergeCell ref="K25:M26"/>
    <mergeCell ref="A25:J27"/>
    <mergeCell ref="A28:J28"/>
    <mergeCell ref="K31:M32"/>
    <mergeCell ref="N29:AM30"/>
    <mergeCell ref="N31:AM32"/>
    <mergeCell ref="K29:M30"/>
    <mergeCell ref="A29:J31"/>
    <mergeCell ref="A32:J32"/>
    <mergeCell ref="K35:M36"/>
    <mergeCell ref="N33:AM34"/>
    <mergeCell ref="N35:AM36"/>
    <mergeCell ref="K33:M34"/>
    <mergeCell ref="A33:J35"/>
    <mergeCell ref="A36:J36"/>
    <mergeCell ref="N39:AM40"/>
    <mergeCell ref="K37:M38"/>
    <mergeCell ref="A37:J39"/>
    <mergeCell ref="A40:J40"/>
    <mergeCell ref="A41:J43"/>
    <mergeCell ref="L1:S2"/>
    <mergeCell ref="T1:AB2"/>
    <mergeCell ref="K51:M52"/>
    <mergeCell ref="N49:AM50"/>
    <mergeCell ref="N51:AM52"/>
    <mergeCell ref="K49:M50"/>
    <mergeCell ref="K47:M48"/>
    <mergeCell ref="N45:AM46"/>
    <mergeCell ref="N47:AM48"/>
    <mergeCell ref="K45:M46"/>
    <mergeCell ref="K43:M44"/>
    <mergeCell ref="N41:AM42"/>
    <mergeCell ref="N43:AM44"/>
    <mergeCell ref="K41:M42"/>
    <mergeCell ref="K39:M40"/>
    <mergeCell ref="N37:AM38"/>
    <mergeCell ref="N5:AM6"/>
    <mergeCell ref="N7:AM8"/>
    <mergeCell ref="A3:J3"/>
    <mergeCell ref="A4:J4"/>
    <mergeCell ref="K3:AM4"/>
    <mergeCell ref="K7:M8"/>
    <mergeCell ref="K5:M6"/>
    <mergeCell ref="A5:J7"/>
    <mergeCell ref="A8:J8"/>
    <mergeCell ref="C59:AM59"/>
    <mergeCell ref="A60:B60"/>
    <mergeCell ref="C60:AM60"/>
    <mergeCell ref="A53:J55"/>
    <mergeCell ref="A56:J56"/>
    <mergeCell ref="K53:M54"/>
    <mergeCell ref="N53:AM54"/>
    <mergeCell ref="K55:M56"/>
    <mergeCell ref="N55:AM56"/>
    <mergeCell ref="A58:B58"/>
    <mergeCell ref="C58:AM58"/>
    <mergeCell ref="A44:J44"/>
    <mergeCell ref="A45:J47"/>
    <mergeCell ref="A48:J48"/>
    <mergeCell ref="A49:J51"/>
    <mergeCell ref="A52:J52"/>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E7F1-BF04-4168-8CC2-5B30C703912D}">
  <sheetPr codeName="Sheet7">
    <tabColor rgb="FF92D050"/>
  </sheetPr>
  <dimension ref="A1:AM62"/>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319" t="s">
        <v>319</v>
      </c>
      <c r="B1" s="319"/>
      <c r="C1" s="319"/>
      <c r="D1" s="319"/>
      <c r="E1" s="20"/>
      <c r="F1" s="20"/>
      <c r="G1" s="20"/>
      <c r="H1" s="20"/>
      <c r="I1" s="20"/>
      <c r="J1" s="20"/>
      <c r="K1" s="20"/>
      <c r="L1" s="304" t="s">
        <v>42</v>
      </c>
      <c r="M1" s="304"/>
      <c r="N1" s="304"/>
      <c r="O1" s="304"/>
      <c r="P1" s="304"/>
      <c r="Q1" s="304"/>
      <c r="R1" s="304"/>
      <c r="S1" s="304"/>
      <c r="T1" s="304"/>
      <c r="U1" s="304"/>
      <c r="V1" s="304"/>
      <c r="W1" s="304"/>
      <c r="X1" s="304"/>
      <c r="Y1" s="304"/>
      <c r="Z1" s="304"/>
      <c r="AA1" s="304"/>
      <c r="AB1" s="304"/>
      <c r="AC1" s="20"/>
      <c r="AD1" s="20"/>
      <c r="AE1" s="20"/>
      <c r="AF1" s="20"/>
      <c r="AG1" s="20"/>
      <c r="AH1" s="20"/>
      <c r="AI1" s="20"/>
      <c r="AJ1" s="20"/>
      <c r="AK1" s="20"/>
      <c r="AL1" s="20"/>
      <c r="AM1" s="20"/>
    </row>
    <row r="2" spans="1:39" ht="13.5" customHeight="1" x14ac:dyDescent="0.15">
      <c r="A2" s="20"/>
      <c r="B2" s="20"/>
      <c r="C2" s="20"/>
      <c r="D2" s="20"/>
      <c r="E2" s="20"/>
      <c r="F2" s="20"/>
      <c r="G2" s="20"/>
      <c r="H2" s="20"/>
      <c r="I2" s="20"/>
      <c r="J2" s="20"/>
      <c r="K2" s="20"/>
      <c r="L2" s="304"/>
      <c r="M2" s="304"/>
      <c r="N2" s="304"/>
      <c r="O2" s="304"/>
      <c r="P2" s="304"/>
      <c r="Q2" s="304"/>
      <c r="R2" s="304"/>
      <c r="S2" s="304"/>
      <c r="T2" s="304"/>
      <c r="U2" s="304"/>
      <c r="V2" s="304"/>
      <c r="W2" s="304"/>
      <c r="X2" s="304"/>
      <c r="Y2" s="304"/>
      <c r="Z2" s="304"/>
      <c r="AA2" s="304"/>
      <c r="AB2" s="304"/>
      <c r="AC2" s="20"/>
      <c r="AD2" s="20"/>
      <c r="AE2" s="20"/>
      <c r="AF2" s="20"/>
      <c r="AG2" s="20"/>
      <c r="AH2" s="20"/>
      <c r="AI2" s="20"/>
      <c r="AJ2" s="20"/>
      <c r="AK2" s="20"/>
      <c r="AL2" s="20"/>
      <c r="AM2" s="20"/>
    </row>
    <row r="3" spans="1:39" s="53" customFormat="1" ht="13.5" customHeight="1" x14ac:dyDescent="0.15">
      <c r="A3" s="310" t="s">
        <v>152</v>
      </c>
      <c r="B3" s="311"/>
      <c r="C3" s="311"/>
      <c r="D3" s="311"/>
      <c r="E3" s="311"/>
      <c r="F3" s="311"/>
      <c r="G3" s="311"/>
      <c r="H3" s="311"/>
      <c r="I3" s="311"/>
      <c r="J3" s="311"/>
      <c r="K3" s="311"/>
      <c r="L3" s="311"/>
      <c r="M3" s="311"/>
      <c r="N3" s="311"/>
      <c r="O3" s="311"/>
      <c r="P3" s="311"/>
      <c r="Q3" s="311"/>
      <c r="R3" s="311"/>
      <c r="S3" s="311"/>
      <c r="T3" s="311"/>
      <c r="U3" s="311"/>
      <c r="V3" s="311"/>
      <c r="W3" s="311"/>
      <c r="X3" s="314" t="s">
        <v>264</v>
      </c>
      <c r="Y3" s="314"/>
      <c r="Z3" s="314"/>
      <c r="AA3" s="314"/>
      <c r="AB3" s="314"/>
      <c r="AC3" s="314"/>
      <c r="AD3" s="314" t="s">
        <v>5</v>
      </c>
      <c r="AE3" s="314"/>
      <c r="AF3" s="314"/>
      <c r="AG3" s="314"/>
      <c r="AH3" s="314"/>
      <c r="AI3" s="314"/>
      <c r="AJ3" s="315" t="s">
        <v>263</v>
      </c>
      <c r="AK3" s="315"/>
      <c r="AL3" s="315"/>
      <c r="AM3" s="316"/>
    </row>
    <row r="4" spans="1:39" s="53" customFormat="1" ht="13.5" customHeight="1" x14ac:dyDescent="0.15">
      <c r="A4" s="312" t="s">
        <v>154</v>
      </c>
      <c r="B4" s="313"/>
      <c r="C4" s="313"/>
      <c r="D4" s="313"/>
      <c r="E4" s="313"/>
      <c r="F4" s="313"/>
      <c r="G4" s="313"/>
      <c r="H4" s="313"/>
      <c r="I4" s="313"/>
      <c r="J4" s="313"/>
      <c r="K4" s="313"/>
      <c r="L4" s="313"/>
      <c r="M4" s="313"/>
      <c r="N4" s="313"/>
      <c r="O4" s="313"/>
      <c r="P4" s="290" t="s">
        <v>153</v>
      </c>
      <c r="Q4" s="290"/>
      <c r="R4" s="290"/>
      <c r="S4" s="290"/>
      <c r="T4" s="290"/>
      <c r="U4" s="290"/>
      <c r="V4" s="290"/>
      <c r="W4" s="290"/>
      <c r="X4" s="290"/>
      <c r="Y4" s="290"/>
      <c r="Z4" s="290"/>
      <c r="AA4" s="290"/>
      <c r="AB4" s="290"/>
      <c r="AC4" s="290"/>
      <c r="AD4" s="290" t="s">
        <v>261</v>
      </c>
      <c r="AE4" s="290"/>
      <c r="AF4" s="290"/>
      <c r="AG4" s="290" t="s">
        <v>262</v>
      </c>
      <c r="AH4" s="290"/>
      <c r="AI4" s="290"/>
      <c r="AJ4" s="317" t="s">
        <v>265</v>
      </c>
      <c r="AK4" s="317"/>
      <c r="AL4" s="317"/>
      <c r="AM4" s="318"/>
    </row>
    <row r="5" spans="1:39" s="53" customFormat="1" ht="13.5" customHeight="1" x14ac:dyDescent="0.15">
      <c r="A5" s="306"/>
      <c r="B5" s="291"/>
      <c r="C5" s="291"/>
      <c r="D5" s="291"/>
      <c r="E5" s="291"/>
      <c r="F5" s="291"/>
      <c r="G5" s="291"/>
      <c r="H5" s="291"/>
      <c r="I5" s="291"/>
      <c r="J5" s="291"/>
      <c r="K5" s="291"/>
      <c r="L5" s="291"/>
      <c r="M5" s="291"/>
      <c r="N5" s="291"/>
      <c r="O5" s="291"/>
      <c r="P5" s="291"/>
      <c r="Q5" s="291"/>
      <c r="R5" s="291"/>
      <c r="S5" s="291"/>
      <c r="T5" s="291"/>
      <c r="U5" s="291"/>
      <c r="V5" s="291"/>
      <c r="W5" s="291"/>
      <c r="X5" s="307" t="s">
        <v>266</v>
      </c>
      <c r="Y5" s="307"/>
      <c r="Z5" s="307"/>
      <c r="AA5" s="307"/>
      <c r="AB5" s="307"/>
      <c r="AC5" s="307"/>
      <c r="AD5" s="291"/>
      <c r="AE5" s="291"/>
      <c r="AF5" s="291"/>
      <c r="AG5" s="291"/>
      <c r="AH5" s="291"/>
      <c r="AI5" s="291"/>
      <c r="AJ5" s="291"/>
      <c r="AK5" s="291"/>
      <c r="AL5" s="291"/>
      <c r="AM5" s="292"/>
    </row>
    <row r="6" spans="1:39" s="53" customFormat="1" ht="13.5" customHeight="1" x14ac:dyDescent="0.15">
      <c r="A6" s="306"/>
      <c r="B6" s="291"/>
      <c r="C6" s="291"/>
      <c r="D6" s="291"/>
      <c r="E6" s="291"/>
      <c r="F6" s="291"/>
      <c r="G6" s="291"/>
      <c r="H6" s="291"/>
      <c r="I6" s="291"/>
      <c r="J6" s="291"/>
      <c r="K6" s="291"/>
      <c r="L6" s="291"/>
      <c r="M6" s="291"/>
      <c r="N6" s="291"/>
      <c r="O6" s="291"/>
      <c r="P6" s="291"/>
      <c r="Q6" s="291"/>
      <c r="R6" s="291"/>
      <c r="S6" s="291"/>
      <c r="T6" s="291"/>
      <c r="U6" s="291"/>
      <c r="V6" s="291"/>
      <c r="W6" s="291"/>
      <c r="X6" s="307"/>
      <c r="Y6" s="307"/>
      <c r="Z6" s="307"/>
      <c r="AA6" s="307"/>
      <c r="AB6" s="307"/>
      <c r="AC6" s="307"/>
      <c r="AD6" s="291"/>
      <c r="AE6" s="291"/>
      <c r="AF6" s="291"/>
      <c r="AG6" s="291"/>
      <c r="AH6" s="291"/>
      <c r="AI6" s="291"/>
      <c r="AJ6" s="291"/>
      <c r="AK6" s="291"/>
      <c r="AL6" s="291"/>
      <c r="AM6" s="292"/>
    </row>
    <row r="7" spans="1:39" s="53" customFormat="1" ht="13.5" customHeight="1" x14ac:dyDescent="0.15">
      <c r="A7" s="306"/>
      <c r="B7" s="291"/>
      <c r="C7" s="291"/>
      <c r="D7" s="291"/>
      <c r="E7" s="291"/>
      <c r="F7" s="291"/>
      <c r="G7" s="291"/>
      <c r="H7" s="291"/>
      <c r="I7" s="291"/>
      <c r="J7" s="291"/>
      <c r="K7" s="291"/>
      <c r="L7" s="291"/>
      <c r="M7" s="291"/>
      <c r="N7" s="291"/>
      <c r="O7" s="291"/>
      <c r="P7" s="291"/>
      <c r="Q7" s="291"/>
      <c r="R7" s="291"/>
      <c r="S7" s="291"/>
      <c r="T7" s="291"/>
      <c r="U7" s="291"/>
      <c r="V7" s="291"/>
      <c r="W7" s="291"/>
      <c r="X7" s="307" t="s">
        <v>266</v>
      </c>
      <c r="Y7" s="307"/>
      <c r="Z7" s="307"/>
      <c r="AA7" s="307"/>
      <c r="AB7" s="307"/>
      <c r="AC7" s="307"/>
      <c r="AD7" s="291"/>
      <c r="AE7" s="291"/>
      <c r="AF7" s="291"/>
      <c r="AG7" s="291"/>
      <c r="AH7" s="291"/>
      <c r="AI7" s="291"/>
      <c r="AJ7" s="291"/>
      <c r="AK7" s="291"/>
      <c r="AL7" s="291"/>
      <c r="AM7" s="292"/>
    </row>
    <row r="8" spans="1:39" s="53" customFormat="1" ht="13.5" customHeight="1" x14ac:dyDescent="0.15">
      <c r="A8" s="306"/>
      <c r="B8" s="291"/>
      <c r="C8" s="291"/>
      <c r="D8" s="291"/>
      <c r="E8" s="291"/>
      <c r="F8" s="291"/>
      <c r="G8" s="291"/>
      <c r="H8" s="291"/>
      <c r="I8" s="291"/>
      <c r="J8" s="291"/>
      <c r="K8" s="291"/>
      <c r="L8" s="291"/>
      <c r="M8" s="291"/>
      <c r="N8" s="291"/>
      <c r="O8" s="291"/>
      <c r="P8" s="291"/>
      <c r="Q8" s="291"/>
      <c r="R8" s="291"/>
      <c r="S8" s="291"/>
      <c r="T8" s="291"/>
      <c r="U8" s="291"/>
      <c r="V8" s="291"/>
      <c r="W8" s="291"/>
      <c r="X8" s="307"/>
      <c r="Y8" s="307"/>
      <c r="Z8" s="307"/>
      <c r="AA8" s="307"/>
      <c r="AB8" s="307"/>
      <c r="AC8" s="307"/>
      <c r="AD8" s="291"/>
      <c r="AE8" s="291"/>
      <c r="AF8" s="291"/>
      <c r="AG8" s="291"/>
      <c r="AH8" s="291"/>
      <c r="AI8" s="291"/>
      <c r="AJ8" s="291"/>
      <c r="AK8" s="291"/>
      <c r="AL8" s="291"/>
      <c r="AM8" s="292"/>
    </row>
    <row r="9" spans="1:39" s="53" customFormat="1" ht="13.5" customHeight="1" x14ac:dyDescent="0.15">
      <c r="A9" s="306"/>
      <c r="B9" s="291"/>
      <c r="C9" s="291"/>
      <c r="D9" s="291"/>
      <c r="E9" s="291"/>
      <c r="F9" s="291"/>
      <c r="G9" s="291"/>
      <c r="H9" s="291"/>
      <c r="I9" s="291"/>
      <c r="J9" s="291"/>
      <c r="K9" s="291"/>
      <c r="L9" s="291"/>
      <c r="M9" s="291"/>
      <c r="N9" s="291"/>
      <c r="O9" s="291"/>
      <c r="P9" s="291"/>
      <c r="Q9" s="291"/>
      <c r="R9" s="291"/>
      <c r="S9" s="291"/>
      <c r="T9" s="291"/>
      <c r="U9" s="291"/>
      <c r="V9" s="291"/>
      <c r="W9" s="291"/>
      <c r="X9" s="307" t="s">
        <v>266</v>
      </c>
      <c r="Y9" s="307"/>
      <c r="Z9" s="307"/>
      <c r="AA9" s="307"/>
      <c r="AB9" s="307"/>
      <c r="AC9" s="307"/>
      <c r="AD9" s="291"/>
      <c r="AE9" s="291"/>
      <c r="AF9" s="291"/>
      <c r="AG9" s="291"/>
      <c r="AH9" s="291"/>
      <c r="AI9" s="291"/>
      <c r="AJ9" s="291"/>
      <c r="AK9" s="291"/>
      <c r="AL9" s="291"/>
      <c r="AM9" s="292"/>
    </row>
    <row r="10" spans="1:39" s="53" customFormat="1" ht="13.5" customHeight="1" x14ac:dyDescent="0.15">
      <c r="A10" s="306"/>
      <c r="B10" s="291"/>
      <c r="C10" s="291"/>
      <c r="D10" s="291"/>
      <c r="E10" s="291"/>
      <c r="F10" s="291"/>
      <c r="G10" s="291"/>
      <c r="H10" s="291"/>
      <c r="I10" s="291"/>
      <c r="J10" s="291"/>
      <c r="K10" s="291"/>
      <c r="L10" s="291"/>
      <c r="M10" s="291"/>
      <c r="N10" s="291"/>
      <c r="O10" s="291"/>
      <c r="P10" s="291"/>
      <c r="Q10" s="291"/>
      <c r="R10" s="291"/>
      <c r="S10" s="291"/>
      <c r="T10" s="291"/>
      <c r="U10" s="291"/>
      <c r="V10" s="291"/>
      <c r="W10" s="291"/>
      <c r="X10" s="307"/>
      <c r="Y10" s="307"/>
      <c r="Z10" s="307"/>
      <c r="AA10" s="307"/>
      <c r="AB10" s="307"/>
      <c r="AC10" s="307"/>
      <c r="AD10" s="291"/>
      <c r="AE10" s="291"/>
      <c r="AF10" s="291"/>
      <c r="AG10" s="291"/>
      <c r="AH10" s="291"/>
      <c r="AI10" s="291"/>
      <c r="AJ10" s="291"/>
      <c r="AK10" s="291"/>
      <c r="AL10" s="291"/>
      <c r="AM10" s="292"/>
    </row>
    <row r="11" spans="1:39" s="53" customFormat="1" ht="13.5" customHeight="1" x14ac:dyDescent="0.15">
      <c r="A11" s="306"/>
      <c r="B11" s="291"/>
      <c r="C11" s="291"/>
      <c r="D11" s="291"/>
      <c r="E11" s="291"/>
      <c r="F11" s="291"/>
      <c r="G11" s="291"/>
      <c r="H11" s="291"/>
      <c r="I11" s="291"/>
      <c r="J11" s="291"/>
      <c r="K11" s="291"/>
      <c r="L11" s="291"/>
      <c r="M11" s="291"/>
      <c r="N11" s="291"/>
      <c r="O11" s="291"/>
      <c r="P11" s="291"/>
      <c r="Q11" s="291"/>
      <c r="R11" s="291"/>
      <c r="S11" s="291"/>
      <c r="T11" s="291"/>
      <c r="U11" s="291"/>
      <c r="V11" s="291"/>
      <c r="W11" s="291"/>
      <c r="X11" s="307" t="s">
        <v>266</v>
      </c>
      <c r="Y11" s="307"/>
      <c r="Z11" s="307"/>
      <c r="AA11" s="307"/>
      <c r="AB11" s="307"/>
      <c r="AC11" s="307"/>
      <c r="AD11" s="291"/>
      <c r="AE11" s="291"/>
      <c r="AF11" s="291"/>
      <c r="AG11" s="291"/>
      <c r="AH11" s="291"/>
      <c r="AI11" s="291"/>
      <c r="AJ11" s="291"/>
      <c r="AK11" s="291"/>
      <c r="AL11" s="291"/>
      <c r="AM11" s="292"/>
    </row>
    <row r="12" spans="1:39" s="53" customFormat="1" ht="13.5" customHeight="1" x14ac:dyDescent="0.15">
      <c r="A12" s="306"/>
      <c r="B12" s="291"/>
      <c r="C12" s="291"/>
      <c r="D12" s="291"/>
      <c r="E12" s="291"/>
      <c r="F12" s="291"/>
      <c r="G12" s="291"/>
      <c r="H12" s="291"/>
      <c r="I12" s="291"/>
      <c r="J12" s="291"/>
      <c r="K12" s="291"/>
      <c r="L12" s="291"/>
      <c r="M12" s="291"/>
      <c r="N12" s="291"/>
      <c r="O12" s="291"/>
      <c r="P12" s="291"/>
      <c r="Q12" s="291"/>
      <c r="R12" s="291"/>
      <c r="S12" s="291"/>
      <c r="T12" s="291"/>
      <c r="U12" s="291"/>
      <c r="V12" s="291"/>
      <c r="W12" s="291"/>
      <c r="X12" s="307"/>
      <c r="Y12" s="307"/>
      <c r="Z12" s="307"/>
      <c r="AA12" s="307"/>
      <c r="AB12" s="307"/>
      <c r="AC12" s="307"/>
      <c r="AD12" s="291"/>
      <c r="AE12" s="291"/>
      <c r="AF12" s="291"/>
      <c r="AG12" s="291"/>
      <c r="AH12" s="291"/>
      <c r="AI12" s="291"/>
      <c r="AJ12" s="291"/>
      <c r="AK12" s="291"/>
      <c r="AL12" s="291"/>
      <c r="AM12" s="292"/>
    </row>
    <row r="13" spans="1:39" s="53" customFormat="1" ht="13.5" customHeight="1" x14ac:dyDescent="0.15">
      <c r="A13" s="306"/>
      <c r="B13" s="291"/>
      <c r="C13" s="291"/>
      <c r="D13" s="291"/>
      <c r="E13" s="291"/>
      <c r="F13" s="291"/>
      <c r="G13" s="291"/>
      <c r="H13" s="291"/>
      <c r="I13" s="291"/>
      <c r="J13" s="291"/>
      <c r="K13" s="291"/>
      <c r="L13" s="291"/>
      <c r="M13" s="291"/>
      <c r="N13" s="291"/>
      <c r="O13" s="291"/>
      <c r="P13" s="291"/>
      <c r="Q13" s="291"/>
      <c r="R13" s="291"/>
      <c r="S13" s="291"/>
      <c r="T13" s="291"/>
      <c r="U13" s="291"/>
      <c r="V13" s="291"/>
      <c r="W13" s="291"/>
      <c r="X13" s="307" t="s">
        <v>266</v>
      </c>
      <c r="Y13" s="307"/>
      <c r="Z13" s="307"/>
      <c r="AA13" s="307"/>
      <c r="AB13" s="307"/>
      <c r="AC13" s="307"/>
      <c r="AD13" s="291"/>
      <c r="AE13" s="291"/>
      <c r="AF13" s="291"/>
      <c r="AG13" s="291"/>
      <c r="AH13" s="291"/>
      <c r="AI13" s="291"/>
      <c r="AJ13" s="291"/>
      <c r="AK13" s="291"/>
      <c r="AL13" s="291"/>
      <c r="AM13" s="292"/>
    </row>
    <row r="14" spans="1:39" s="53" customFormat="1" ht="13.5" customHeight="1" x14ac:dyDescent="0.15">
      <c r="A14" s="306"/>
      <c r="B14" s="291"/>
      <c r="C14" s="291"/>
      <c r="D14" s="291"/>
      <c r="E14" s="291"/>
      <c r="F14" s="291"/>
      <c r="G14" s="291"/>
      <c r="H14" s="291"/>
      <c r="I14" s="291"/>
      <c r="J14" s="291"/>
      <c r="K14" s="291"/>
      <c r="L14" s="291"/>
      <c r="M14" s="291"/>
      <c r="N14" s="291"/>
      <c r="O14" s="291"/>
      <c r="P14" s="291"/>
      <c r="Q14" s="291"/>
      <c r="R14" s="291"/>
      <c r="S14" s="291"/>
      <c r="T14" s="291"/>
      <c r="U14" s="291"/>
      <c r="V14" s="291"/>
      <c r="W14" s="291"/>
      <c r="X14" s="307"/>
      <c r="Y14" s="307"/>
      <c r="Z14" s="307"/>
      <c r="AA14" s="307"/>
      <c r="AB14" s="307"/>
      <c r="AC14" s="307"/>
      <c r="AD14" s="291"/>
      <c r="AE14" s="291"/>
      <c r="AF14" s="291"/>
      <c r="AG14" s="291"/>
      <c r="AH14" s="291"/>
      <c r="AI14" s="291"/>
      <c r="AJ14" s="291"/>
      <c r="AK14" s="291"/>
      <c r="AL14" s="291"/>
      <c r="AM14" s="292"/>
    </row>
    <row r="15" spans="1:39" s="53" customFormat="1" ht="13.5" customHeight="1" x14ac:dyDescent="0.15">
      <c r="A15" s="306"/>
      <c r="B15" s="291"/>
      <c r="C15" s="291"/>
      <c r="D15" s="291"/>
      <c r="E15" s="291"/>
      <c r="F15" s="291"/>
      <c r="G15" s="291"/>
      <c r="H15" s="291"/>
      <c r="I15" s="291"/>
      <c r="J15" s="291"/>
      <c r="K15" s="291"/>
      <c r="L15" s="291"/>
      <c r="M15" s="291"/>
      <c r="N15" s="291"/>
      <c r="O15" s="291"/>
      <c r="P15" s="291"/>
      <c r="Q15" s="291"/>
      <c r="R15" s="291"/>
      <c r="S15" s="291"/>
      <c r="T15" s="291"/>
      <c r="U15" s="291"/>
      <c r="V15" s="291"/>
      <c r="W15" s="291"/>
      <c r="X15" s="307" t="s">
        <v>266</v>
      </c>
      <c r="Y15" s="307"/>
      <c r="Z15" s="307"/>
      <c r="AA15" s="307"/>
      <c r="AB15" s="307"/>
      <c r="AC15" s="307"/>
      <c r="AD15" s="291"/>
      <c r="AE15" s="291"/>
      <c r="AF15" s="291"/>
      <c r="AG15" s="291"/>
      <c r="AH15" s="291"/>
      <c r="AI15" s="291"/>
      <c r="AJ15" s="291"/>
      <c r="AK15" s="291"/>
      <c r="AL15" s="291"/>
      <c r="AM15" s="292"/>
    </row>
    <row r="16" spans="1:39" s="53" customFormat="1" ht="13.5" customHeight="1" x14ac:dyDescent="0.15">
      <c r="A16" s="306"/>
      <c r="B16" s="291"/>
      <c r="C16" s="291"/>
      <c r="D16" s="291"/>
      <c r="E16" s="291"/>
      <c r="F16" s="291"/>
      <c r="G16" s="291"/>
      <c r="H16" s="291"/>
      <c r="I16" s="291"/>
      <c r="J16" s="291"/>
      <c r="K16" s="291"/>
      <c r="L16" s="291"/>
      <c r="M16" s="291"/>
      <c r="N16" s="291"/>
      <c r="O16" s="291"/>
      <c r="P16" s="291"/>
      <c r="Q16" s="291"/>
      <c r="R16" s="291"/>
      <c r="S16" s="291"/>
      <c r="T16" s="291"/>
      <c r="U16" s="291"/>
      <c r="V16" s="291"/>
      <c r="W16" s="291"/>
      <c r="X16" s="307"/>
      <c r="Y16" s="307"/>
      <c r="Z16" s="307"/>
      <c r="AA16" s="307"/>
      <c r="AB16" s="307"/>
      <c r="AC16" s="307"/>
      <c r="AD16" s="291"/>
      <c r="AE16" s="291"/>
      <c r="AF16" s="291"/>
      <c r="AG16" s="291"/>
      <c r="AH16" s="291"/>
      <c r="AI16" s="291"/>
      <c r="AJ16" s="291"/>
      <c r="AK16" s="291"/>
      <c r="AL16" s="291"/>
      <c r="AM16" s="292"/>
    </row>
    <row r="17" spans="1:39" s="53" customFormat="1" ht="13.5" customHeight="1" x14ac:dyDescent="0.15">
      <c r="A17" s="306"/>
      <c r="B17" s="291"/>
      <c r="C17" s="291"/>
      <c r="D17" s="291"/>
      <c r="E17" s="291"/>
      <c r="F17" s="291"/>
      <c r="G17" s="291"/>
      <c r="H17" s="291"/>
      <c r="I17" s="291"/>
      <c r="J17" s="291"/>
      <c r="K17" s="291"/>
      <c r="L17" s="291"/>
      <c r="M17" s="291"/>
      <c r="N17" s="291"/>
      <c r="O17" s="291"/>
      <c r="P17" s="291"/>
      <c r="Q17" s="291"/>
      <c r="R17" s="291"/>
      <c r="S17" s="291"/>
      <c r="T17" s="291"/>
      <c r="U17" s="291"/>
      <c r="V17" s="291"/>
      <c r="W17" s="291"/>
      <c r="X17" s="307" t="s">
        <v>266</v>
      </c>
      <c r="Y17" s="307"/>
      <c r="Z17" s="307"/>
      <c r="AA17" s="307"/>
      <c r="AB17" s="307"/>
      <c r="AC17" s="307"/>
      <c r="AD17" s="291"/>
      <c r="AE17" s="291"/>
      <c r="AF17" s="291"/>
      <c r="AG17" s="291"/>
      <c r="AH17" s="291"/>
      <c r="AI17" s="291"/>
      <c r="AJ17" s="291"/>
      <c r="AK17" s="291"/>
      <c r="AL17" s="291"/>
      <c r="AM17" s="292"/>
    </row>
    <row r="18" spans="1:39" s="53" customFormat="1" ht="13.5" customHeight="1" x14ac:dyDescent="0.15">
      <c r="A18" s="306"/>
      <c r="B18" s="291"/>
      <c r="C18" s="291"/>
      <c r="D18" s="291"/>
      <c r="E18" s="291"/>
      <c r="F18" s="291"/>
      <c r="G18" s="291"/>
      <c r="H18" s="291"/>
      <c r="I18" s="291"/>
      <c r="J18" s="291"/>
      <c r="K18" s="291"/>
      <c r="L18" s="291"/>
      <c r="M18" s="291"/>
      <c r="N18" s="291"/>
      <c r="O18" s="291"/>
      <c r="P18" s="291"/>
      <c r="Q18" s="291"/>
      <c r="R18" s="291"/>
      <c r="S18" s="291"/>
      <c r="T18" s="291"/>
      <c r="U18" s="291"/>
      <c r="V18" s="291"/>
      <c r="W18" s="291"/>
      <c r="X18" s="307"/>
      <c r="Y18" s="307"/>
      <c r="Z18" s="307"/>
      <c r="AA18" s="307"/>
      <c r="AB18" s="307"/>
      <c r="AC18" s="307"/>
      <c r="AD18" s="291"/>
      <c r="AE18" s="291"/>
      <c r="AF18" s="291"/>
      <c r="AG18" s="291"/>
      <c r="AH18" s="291"/>
      <c r="AI18" s="291"/>
      <c r="AJ18" s="291"/>
      <c r="AK18" s="291"/>
      <c r="AL18" s="291"/>
      <c r="AM18" s="292"/>
    </row>
    <row r="19" spans="1:39" s="53" customFormat="1" ht="13.5" customHeight="1" x14ac:dyDescent="0.15">
      <c r="A19" s="306"/>
      <c r="B19" s="291"/>
      <c r="C19" s="291"/>
      <c r="D19" s="291"/>
      <c r="E19" s="291"/>
      <c r="F19" s="291"/>
      <c r="G19" s="291"/>
      <c r="H19" s="291"/>
      <c r="I19" s="291"/>
      <c r="J19" s="291"/>
      <c r="K19" s="291"/>
      <c r="L19" s="291"/>
      <c r="M19" s="291"/>
      <c r="N19" s="291"/>
      <c r="O19" s="291"/>
      <c r="P19" s="291"/>
      <c r="Q19" s="291"/>
      <c r="R19" s="291"/>
      <c r="S19" s="291"/>
      <c r="T19" s="291"/>
      <c r="U19" s="291"/>
      <c r="V19" s="291"/>
      <c r="W19" s="291"/>
      <c r="X19" s="307" t="s">
        <v>266</v>
      </c>
      <c r="Y19" s="307"/>
      <c r="Z19" s="307"/>
      <c r="AA19" s="307"/>
      <c r="AB19" s="307"/>
      <c r="AC19" s="307"/>
      <c r="AD19" s="291"/>
      <c r="AE19" s="291"/>
      <c r="AF19" s="291"/>
      <c r="AG19" s="291"/>
      <c r="AH19" s="291"/>
      <c r="AI19" s="291"/>
      <c r="AJ19" s="291"/>
      <c r="AK19" s="291"/>
      <c r="AL19" s="291"/>
      <c r="AM19" s="292"/>
    </row>
    <row r="20" spans="1:39" s="53" customFormat="1" ht="13.5" customHeight="1" x14ac:dyDescent="0.15">
      <c r="A20" s="306"/>
      <c r="B20" s="291"/>
      <c r="C20" s="291"/>
      <c r="D20" s="291"/>
      <c r="E20" s="291"/>
      <c r="F20" s="291"/>
      <c r="G20" s="291"/>
      <c r="H20" s="291"/>
      <c r="I20" s="291"/>
      <c r="J20" s="291"/>
      <c r="K20" s="291"/>
      <c r="L20" s="291"/>
      <c r="M20" s="291"/>
      <c r="N20" s="291"/>
      <c r="O20" s="291"/>
      <c r="P20" s="291"/>
      <c r="Q20" s="291"/>
      <c r="R20" s="291"/>
      <c r="S20" s="291"/>
      <c r="T20" s="291"/>
      <c r="U20" s="291"/>
      <c r="V20" s="291"/>
      <c r="W20" s="291"/>
      <c r="X20" s="307"/>
      <c r="Y20" s="307"/>
      <c r="Z20" s="307"/>
      <c r="AA20" s="307"/>
      <c r="AB20" s="307"/>
      <c r="AC20" s="307"/>
      <c r="AD20" s="291"/>
      <c r="AE20" s="291"/>
      <c r="AF20" s="291"/>
      <c r="AG20" s="291"/>
      <c r="AH20" s="291"/>
      <c r="AI20" s="291"/>
      <c r="AJ20" s="291"/>
      <c r="AK20" s="291"/>
      <c r="AL20" s="291"/>
      <c r="AM20" s="292"/>
    </row>
    <row r="21" spans="1:39" s="53" customFormat="1" ht="13.5" customHeight="1" x14ac:dyDescent="0.15">
      <c r="A21" s="306"/>
      <c r="B21" s="291"/>
      <c r="C21" s="291"/>
      <c r="D21" s="291"/>
      <c r="E21" s="291"/>
      <c r="F21" s="291"/>
      <c r="G21" s="291"/>
      <c r="H21" s="291"/>
      <c r="I21" s="291"/>
      <c r="J21" s="291"/>
      <c r="K21" s="291"/>
      <c r="L21" s="291"/>
      <c r="M21" s="291"/>
      <c r="N21" s="291"/>
      <c r="O21" s="291"/>
      <c r="P21" s="291"/>
      <c r="Q21" s="291"/>
      <c r="R21" s="291"/>
      <c r="S21" s="291"/>
      <c r="T21" s="291"/>
      <c r="U21" s="291"/>
      <c r="V21" s="291"/>
      <c r="W21" s="291"/>
      <c r="X21" s="307" t="s">
        <v>266</v>
      </c>
      <c r="Y21" s="307"/>
      <c r="Z21" s="307"/>
      <c r="AA21" s="307"/>
      <c r="AB21" s="307"/>
      <c r="AC21" s="307"/>
      <c r="AD21" s="291"/>
      <c r="AE21" s="291"/>
      <c r="AF21" s="291"/>
      <c r="AG21" s="291"/>
      <c r="AH21" s="291"/>
      <c r="AI21" s="291"/>
      <c r="AJ21" s="291"/>
      <c r="AK21" s="291"/>
      <c r="AL21" s="291"/>
      <c r="AM21" s="292"/>
    </row>
    <row r="22" spans="1:39" s="53" customFormat="1" ht="13.5" customHeight="1" x14ac:dyDescent="0.15">
      <c r="A22" s="306"/>
      <c r="B22" s="291"/>
      <c r="C22" s="291"/>
      <c r="D22" s="291"/>
      <c r="E22" s="291"/>
      <c r="F22" s="291"/>
      <c r="G22" s="291"/>
      <c r="H22" s="291"/>
      <c r="I22" s="291"/>
      <c r="J22" s="291"/>
      <c r="K22" s="291"/>
      <c r="L22" s="291"/>
      <c r="M22" s="291"/>
      <c r="N22" s="291"/>
      <c r="O22" s="291"/>
      <c r="P22" s="291"/>
      <c r="Q22" s="291"/>
      <c r="R22" s="291"/>
      <c r="S22" s="291"/>
      <c r="T22" s="291"/>
      <c r="U22" s="291"/>
      <c r="V22" s="291"/>
      <c r="W22" s="291"/>
      <c r="X22" s="307"/>
      <c r="Y22" s="307"/>
      <c r="Z22" s="307"/>
      <c r="AA22" s="307"/>
      <c r="AB22" s="307"/>
      <c r="AC22" s="307"/>
      <c r="AD22" s="291"/>
      <c r="AE22" s="291"/>
      <c r="AF22" s="291"/>
      <c r="AG22" s="291"/>
      <c r="AH22" s="291"/>
      <c r="AI22" s="291"/>
      <c r="AJ22" s="291"/>
      <c r="AK22" s="291"/>
      <c r="AL22" s="291"/>
      <c r="AM22" s="292"/>
    </row>
    <row r="23" spans="1:39" s="53" customFormat="1" ht="13.5" customHeight="1" x14ac:dyDescent="0.15">
      <c r="A23" s="306"/>
      <c r="B23" s="291"/>
      <c r="C23" s="291"/>
      <c r="D23" s="291"/>
      <c r="E23" s="291"/>
      <c r="F23" s="291"/>
      <c r="G23" s="291"/>
      <c r="H23" s="291"/>
      <c r="I23" s="291"/>
      <c r="J23" s="291"/>
      <c r="K23" s="291"/>
      <c r="L23" s="291"/>
      <c r="M23" s="291"/>
      <c r="N23" s="291"/>
      <c r="O23" s="291"/>
      <c r="P23" s="291"/>
      <c r="Q23" s="291"/>
      <c r="R23" s="291"/>
      <c r="S23" s="291"/>
      <c r="T23" s="291"/>
      <c r="U23" s="291"/>
      <c r="V23" s="291"/>
      <c r="W23" s="291"/>
      <c r="X23" s="307" t="s">
        <v>266</v>
      </c>
      <c r="Y23" s="307"/>
      <c r="Z23" s="307"/>
      <c r="AA23" s="307"/>
      <c r="AB23" s="307"/>
      <c r="AC23" s="307"/>
      <c r="AD23" s="291"/>
      <c r="AE23" s="291"/>
      <c r="AF23" s="291"/>
      <c r="AG23" s="291"/>
      <c r="AH23" s="291"/>
      <c r="AI23" s="291"/>
      <c r="AJ23" s="291"/>
      <c r="AK23" s="291"/>
      <c r="AL23" s="291"/>
      <c r="AM23" s="292"/>
    </row>
    <row r="24" spans="1:39" s="53" customFormat="1" ht="13.5" customHeight="1" x14ac:dyDescent="0.15">
      <c r="A24" s="306"/>
      <c r="B24" s="291"/>
      <c r="C24" s="291"/>
      <c r="D24" s="291"/>
      <c r="E24" s="291"/>
      <c r="F24" s="291"/>
      <c r="G24" s="291"/>
      <c r="H24" s="291"/>
      <c r="I24" s="291"/>
      <c r="J24" s="291"/>
      <c r="K24" s="291"/>
      <c r="L24" s="291"/>
      <c r="M24" s="291"/>
      <c r="N24" s="291"/>
      <c r="O24" s="291"/>
      <c r="P24" s="291"/>
      <c r="Q24" s="291"/>
      <c r="R24" s="291"/>
      <c r="S24" s="291"/>
      <c r="T24" s="291"/>
      <c r="U24" s="291"/>
      <c r="V24" s="291"/>
      <c r="W24" s="291"/>
      <c r="X24" s="307"/>
      <c r="Y24" s="307"/>
      <c r="Z24" s="307"/>
      <c r="AA24" s="307"/>
      <c r="AB24" s="307"/>
      <c r="AC24" s="307"/>
      <c r="AD24" s="291"/>
      <c r="AE24" s="291"/>
      <c r="AF24" s="291"/>
      <c r="AG24" s="291"/>
      <c r="AH24" s="291"/>
      <c r="AI24" s="291"/>
      <c r="AJ24" s="291"/>
      <c r="AK24" s="291"/>
      <c r="AL24" s="291"/>
      <c r="AM24" s="292"/>
    </row>
    <row r="25" spans="1:39" s="53" customFormat="1" ht="13.5" customHeight="1" x14ac:dyDescent="0.15">
      <c r="A25" s="306"/>
      <c r="B25" s="291"/>
      <c r="C25" s="291"/>
      <c r="D25" s="291"/>
      <c r="E25" s="291"/>
      <c r="F25" s="291"/>
      <c r="G25" s="291"/>
      <c r="H25" s="291"/>
      <c r="I25" s="291"/>
      <c r="J25" s="291"/>
      <c r="K25" s="291"/>
      <c r="L25" s="291"/>
      <c r="M25" s="291"/>
      <c r="N25" s="291"/>
      <c r="O25" s="291"/>
      <c r="P25" s="291"/>
      <c r="Q25" s="291"/>
      <c r="R25" s="291"/>
      <c r="S25" s="291"/>
      <c r="T25" s="291"/>
      <c r="U25" s="291"/>
      <c r="V25" s="291"/>
      <c r="W25" s="291"/>
      <c r="X25" s="307" t="s">
        <v>266</v>
      </c>
      <c r="Y25" s="307"/>
      <c r="Z25" s="307"/>
      <c r="AA25" s="307"/>
      <c r="AB25" s="307"/>
      <c r="AC25" s="307"/>
      <c r="AD25" s="291"/>
      <c r="AE25" s="291"/>
      <c r="AF25" s="291"/>
      <c r="AG25" s="291"/>
      <c r="AH25" s="291"/>
      <c r="AI25" s="291"/>
      <c r="AJ25" s="291"/>
      <c r="AK25" s="291"/>
      <c r="AL25" s="291"/>
      <c r="AM25" s="292"/>
    </row>
    <row r="26" spans="1:39" s="53" customFormat="1" ht="13.5" customHeight="1" x14ac:dyDescent="0.15">
      <c r="A26" s="306"/>
      <c r="B26" s="291"/>
      <c r="C26" s="291"/>
      <c r="D26" s="291"/>
      <c r="E26" s="291"/>
      <c r="F26" s="291"/>
      <c r="G26" s="291"/>
      <c r="H26" s="291"/>
      <c r="I26" s="291"/>
      <c r="J26" s="291"/>
      <c r="K26" s="291"/>
      <c r="L26" s="291"/>
      <c r="M26" s="291"/>
      <c r="N26" s="291"/>
      <c r="O26" s="291"/>
      <c r="P26" s="291"/>
      <c r="Q26" s="291"/>
      <c r="R26" s="291"/>
      <c r="S26" s="291"/>
      <c r="T26" s="291"/>
      <c r="U26" s="291"/>
      <c r="V26" s="291"/>
      <c r="W26" s="291"/>
      <c r="X26" s="307"/>
      <c r="Y26" s="307"/>
      <c r="Z26" s="307"/>
      <c r="AA26" s="307"/>
      <c r="AB26" s="307"/>
      <c r="AC26" s="307"/>
      <c r="AD26" s="291"/>
      <c r="AE26" s="291"/>
      <c r="AF26" s="291"/>
      <c r="AG26" s="291"/>
      <c r="AH26" s="291"/>
      <c r="AI26" s="291"/>
      <c r="AJ26" s="291"/>
      <c r="AK26" s="291"/>
      <c r="AL26" s="291"/>
      <c r="AM26" s="292"/>
    </row>
    <row r="27" spans="1:39" s="53" customFormat="1" ht="13.5" customHeight="1" x14ac:dyDescent="0.15">
      <c r="A27" s="306"/>
      <c r="B27" s="291"/>
      <c r="C27" s="291"/>
      <c r="D27" s="291"/>
      <c r="E27" s="291"/>
      <c r="F27" s="291"/>
      <c r="G27" s="291"/>
      <c r="H27" s="291"/>
      <c r="I27" s="291"/>
      <c r="J27" s="291"/>
      <c r="K27" s="291"/>
      <c r="L27" s="291"/>
      <c r="M27" s="291"/>
      <c r="N27" s="291"/>
      <c r="O27" s="291"/>
      <c r="P27" s="291"/>
      <c r="Q27" s="291"/>
      <c r="R27" s="291"/>
      <c r="S27" s="291"/>
      <c r="T27" s="291"/>
      <c r="U27" s="291"/>
      <c r="V27" s="291"/>
      <c r="W27" s="291"/>
      <c r="X27" s="307" t="s">
        <v>266</v>
      </c>
      <c r="Y27" s="307"/>
      <c r="Z27" s="307"/>
      <c r="AA27" s="307"/>
      <c r="AB27" s="307"/>
      <c r="AC27" s="307"/>
      <c r="AD27" s="291"/>
      <c r="AE27" s="291"/>
      <c r="AF27" s="291"/>
      <c r="AG27" s="291"/>
      <c r="AH27" s="291"/>
      <c r="AI27" s="291"/>
      <c r="AJ27" s="291"/>
      <c r="AK27" s="291"/>
      <c r="AL27" s="291"/>
      <c r="AM27" s="292"/>
    </row>
    <row r="28" spans="1:39" s="53" customFormat="1" ht="13.5" customHeight="1" x14ac:dyDescent="0.15">
      <c r="A28" s="306"/>
      <c r="B28" s="291"/>
      <c r="C28" s="291"/>
      <c r="D28" s="291"/>
      <c r="E28" s="291"/>
      <c r="F28" s="291"/>
      <c r="G28" s="291"/>
      <c r="H28" s="291"/>
      <c r="I28" s="291"/>
      <c r="J28" s="291"/>
      <c r="K28" s="291"/>
      <c r="L28" s="291"/>
      <c r="M28" s="291"/>
      <c r="N28" s="291"/>
      <c r="O28" s="291"/>
      <c r="P28" s="291"/>
      <c r="Q28" s="291"/>
      <c r="R28" s="291"/>
      <c r="S28" s="291"/>
      <c r="T28" s="291"/>
      <c r="U28" s="291"/>
      <c r="V28" s="291"/>
      <c r="W28" s="291"/>
      <c r="X28" s="307"/>
      <c r="Y28" s="307"/>
      <c r="Z28" s="307"/>
      <c r="AA28" s="307"/>
      <c r="AB28" s="307"/>
      <c r="AC28" s="307"/>
      <c r="AD28" s="291"/>
      <c r="AE28" s="291"/>
      <c r="AF28" s="291"/>
      <c r="AG28" s="291"/>
      <c r="AH28" s="291"/>
      <c r="AI28" s="291"/>
      <c r="AJ28" s="291"/>
      <c r="AK28" s="291"/>
      <c r="AL28" s="291"/>
      <c r="AM28" s="292"/>
    </row>
    <row r="29" spans="1:39" s="53" customFormat="1" ht="13.5" customHeight="1" x14ac:dyDescent="0.15">
      <c r="A29" s="306"/>
      <c r="B29" s="291"/>
      <c r="C29" s="291"/>
      <c r="D29" s="291"/>
      <c r="E29" s="291"/>
      <c r="F29" s="291"/>
      <c r="G29" s="291"/>
      <c r="H29" s="291"/>
      <c r="I29" s="291"/>
      <c r="J29" s="291"/>
      <c r="K29" s="291"/>
      <c r="L29" s="291"/>
      <c r="M29" s="291"/>
      <c r="N29" s="291"/>
      <c r="O29" s="291"/>
      <c r="P29" s="291"/>
      <c r="Q29" s="291"/>
      <c r="R29" s="291"/>
      <c r="S29" s="291"/>
      <c r="T29" s="291"/>
      <c r="U29" s="291"/>
      <c r="V29" s="291"/>
      <c r="W29" s="291"/>
      <c r="X29" s="307" t="s">
        <v>266</v>
      </c>
      <c r="Y29" s="307"/>
      <c r="Z29" s="307"/>
      <c r="AA29" s="307"/>
      <c r="AB29" s="307"/>
      <c r="AC29" s="307"/>
      <c r="AD29" s="291"/>
      <c r="AE29" s="291"/>
      <c r="AF29" s="291"/>
      <c r="AG29" s="291"/>
      <c r="AH29" s="291"/>
      <c r="AI29" s="291"/>
      <c r="AJ29" s="291"/>
      <c r="AK29" s="291"/>
      <c r="AL29" s="291"/>
      <c r="AM29" s="292"/>
    </row>
    <row r="30" spans="1:39" s="53" customFormat="1" ht="13.5" customHeight="1" x14ac:dyDescent="0.15">
      <c r="A30" s="306"/>
      <c r="B30" s="291"/>
      <c r="C30" s="291"/>
      <c r="D30" s="291"/>
      <c r="E30" s="291"/>
      <c r="F30" s="291"/>
      <c r="G30" s="291"/>
      <c r="H30" s="291"/>
      <c r="I30" s="291"/>
      <c r="J30" s="291"/>
      <c r="K30" s="291"/>
      <c r="L30" s="291"/>
      <c r="M30" s="291"/>
      <c r="N30" s="291"/>
      <c r="O30" s="291"/>
      <c r="P30" s="291"/>
      <c r="Q30" s="291"/>
      <c r="R30" s="291"/>
      <c r="S30" s="291"/>
      <c r="T30" s="291"/>
      <c r="U30" s="291"/>
      <c r="V30" s="291"/>
      <c r="W30" s="291"/>
      <c r="X30" s="307"/>
      <c r="Y30" s="307"/>
      <c r="Z30" s="307"/>
      <c r="AA30" s="307"/>
      <c r="AB30" s="307"/>
      <c r="AC30" s="307"/>
      <c r="AD30" s="291"/>
      <c r="AE30" s="291"/>
      <c r="AF30" s="291"/>
      <c r="AG30" s="291"/>
      <c r="AH30" s="291"/>
      <c r="AI30" s="291"/>
      <c r="AJ30" s="291"/>
      <c r="AK30" s="291"/>
      <c r="AL30" s="291"/>
      <c r="AM30" s="292"/>
    </row>
    <row r="31" spans="1:39" s="53" customFormat="1" ht="13.5" customHeight="1" x14ac:dyDescent="0.15">
      <c r="A31" s="306"/>
      <c r="B31" s="291"/>
      <c r="C31" s="291"/>
      <c r="D31" s="291"/>
      <c r="E31" s="291"/>
      <c r="F31" s="291"/>
      <c r="G31" s="291"/>
      <c r="H31" s="291"/>
      <c r="I31" s="291"/>
      <c r="J31" s="291"/>
      <c r="K31" s="291"/>
      <c r="L31" s="291"/>
      <c r="M31" s="291"/>
      <c r="N31" s="291"/>
      <c r="O31" s="291"/>
      <c r="P31" s="291"/>
      <c r="Q31" s="291"/>
      <c r="R31" s="291"/>
      <c r="S31" s="291"/>
      <c r="T31" s="291"/>
      <c r="U31" s="291"/>
      <c r="V31" s="291"/>
      <c r="W31" s="291"/>
      <c r="X31" s="307" t="s">
        <v>266</v>
      </c>
      <c r="Y31" s="307"/>
      <c r="Z31" s="307"/>
      <c r="AA31" s="307"/>
      <c r="AB31" s="307"/>
      <c r="AC31" s="307"/>
      <c r="AD31" s="291"/>
      <c r="AE31" s="291"/>
      <c r="AF31" s="291"/>
      <c r="AG31" s="291"/>
      <c r="AH31" s="291"/>
      <c r="AI31" s="291"/>
      <c r="AJ31" s="291"/>
      <c r="AK31" s="291"/>
      <c r="AL31" s="291"/>
      <c r="AM31" s="292"/>
    </row>
    <row r="32" spans="1:39" s="53" customFormat="1" ht="13.5" customHeight="1" x14ac:dyDescent="0.15">
      <c r="A32" s="306"/>
      <c r="B32" s="291"/>
      <c r="C32" s="291"/>
      <c r="D32" s="291"/>
      <c r="E32" s="291"/>
      <c r="F32" s="291"/>
      <c r="G32" s="291"/>
      <c r="H32" s="291"/>
      <c r="I32" s="291"/>
      <c r="J32" s="291"/>
      <c r="K32" s="291"/>
      <c r="L32" s="291"/>
      <c r="M32" s="291"/>
      <c r="N32" s="291"/>
      <c r="O32" s="291"/>
      <c r="P32" s="291"/>
      <c r="Q32" s="291"/>
      <c r="R32" s="291"/>
      <c r="S32" s="291"/>
      <c r="T32" s="291"/>
      <c r="U32" s="291"/>
      <c r="V32" s="291"/>
      <c r="W32" s="291"/>
      <c r="X32" s="307"/>
      <c r="Y32" s="307"/>
      <c r="Z32" s="307"/>
      <c r="AA32" s="307"/>
      <c r="AB32" s="307"/>
      <c r="AC32" s="307"/>
      <c r="AD32" s="291"/>
      <c r="AE32" s="291"/>
      <c r="AF32" s="291"/>
      <c r="AG32" s="291"/>
      <c r="AH32" s="291"/>
      <c r="AI32" s="291"/>
      <c r="AJ32" s="291"/>
      <c r="AK32" s="291"/>
      <c r="AL32" s="291"/>
      <c r="AM32" s="292"/>
    </row>
    <row r="33" spans="1:39" s="53" customFormat="1" ht="13.5" customHeight="1" x14ac:dyDescent="0.15">
      <c r="A33" s="306"/>
      <c r="B33" s="291"/>
      <c r="C33" s="291"/>
      <c r="D33" s="291"/>
      <c r="E33" s="291"/>
      <c r="F33" s="291"/>
      <c r="G33" s="291"/>
      <c r="H33" s="291"/>
      <c r="I33" s="291"/>
      <c r="J33" s="291"/>
      <c r="K33" s="291"/>
      <c r="L33" s="291"/>
      <c r="M33" s="291"/>
      <c r="N33" s="291"/>
      <c r="O33" s="291"/>
      <c r="P33" s="291"/>
      <c r="Q33" s="291"/>
      <c r="R33" s="291"/>
      <c r="S33" s="291"/>
      <c r="T33" s="291"/>
      <c r="U33" s="291"/>
      <c r="V33" s="291"/>
      <c r="W33" s="291"/>
      <c r="X33" s="307" t="s">
        <v>266</v>
      </c>
      <c r="Y33" s="307"/>
      <c r="Z33" s="307"/>
      <c r="AA33" s="307"/>
      <c r="AB33" s="307"/>
      <c r="AC33" s="307"/>
      <c r="AD33" s="291"/>
      <c r="AE33" s="291"/>
      <c r="AF33" s="291"/>
      <c r="AG33" s="291"/>
      <c r="AH33" s="291"/>
      <c r="AI33" s="291"/>
      <c r="AJ33" s="291"/>
      <c r="AK33" s="291"/>
      <c r="AL33" s="291"/>
      <c r="AM33" s="292"/>
    </row>
    <row r="34" spans="1:39" s="53" customFormat="1" ht="13.5" customHeight="1" x14ac:dyDescent="0.15">
      <c r="A34" s="306"/>
      <c r="B34" s="291"/>
      <c r="C34" s="291"/>
      <c r="D34" s="291"/>
      <c r="E34" s="291"/>
      <c r="F34" s="291"/>
      <c r="G34" s="291"/>
      <c r="H34" s="291"/>
      <c r="I34" s="291"/>
      <c r="J34" s="291"/>
      <c r="K34" s="291"/>
      <c r="L34" s="291"/>
      <c r="M34" s="291"/>
      <c r="N34" s="291"/>
      <c r="O34" s="291"/>
      <c r="P34" s="291"/>
      <c r="Q34" s="291"/>
      <c r="R34" s="291"/>
      <c r="S34" s="291"/>
      <c r="T34" s="291"/>
      <c r="U34" s="291"/>
      <c r="V34" s="291"/>
      <c r="W34" s="291"/>
      <c r="X34" s="307"/>
      <c r="Y34" s="307"/>
      <c r="Z34" s="307"/>
      <c r="AA34" s="307"/>
      <c r="AB34" s="307"/>
      <c r="AC34" s="307"/>
      <c r="AD34" s="291"/>
      <c r="AE34" s="291"/>
      <c r="AF34" s="291"/>
      <c r="AG34" s="291"/>
      <c r="AH34" s="291"/>
      <c r="AI34" s="291"/>
      <c r="AJ34" s="291"/>
      <c r="AK34" s="291"/>
      <c r="AL34" s="291"/>
      <c r="AM34" s="292"/>
    </row>
    <row r="35" spans="1:39" s="53" customFormat="1" ht="13.5" customHeight="1" x14ac:dyDescent="0.15">
      <c r="A35" s="306"/>
      <c r="B35" s="291"/>
      <c r="C35" s="291"/>
      <c r="D35" s="291"/>
      <c r="E35" s="291"/>
      <c r="F35" s="291"/>
      <c r="G35" s="291"/>
      <c r="H35" s="291"/>
      <c r="I35" s="291"/>
      <c r="J35" s="291"/>
      <c r="K35" s="291"/>
      <c r="L35" s="291"/>
      <c r="M35" s="291"/>
      <c r="N35" s="291"/>
      <c r="O35" s="291"/>
      <c r="P35" s="291"/>
      <c r="Q35" s="291"/>
      <c r="R35" s="291"/>
      <c r="S35" s="291"/>
      <c r="T35" s="291"/>
      <c r="U35" s="291"/>
      <c r="V35" s="291"/>
      <c r="W35" s="291"/>
      <c r="X35" s="307" t="s">
        <v>266</v>
      </c>
      <c r="Y35" s="307"/>
      <c r="Z35" s="307"/>
      <c r="AA35" s="307"/>
      <c r="AB35" s="307"/>
      <c r="AC35" s="307"/>
      <c r="AD35" s="291"/>
      <c r="AE35" s="291"/>
      <c r="AF35" s="291"/>
      <c r="AG35" s="291"/>
      <c r="AH35" s="291"/>
      <c r="AI35" s="291"/>
      <c r="AJ35" s="291"/>
      <c r="AK35" s="291"/>
      <c r="AL35" s="291"/>
      <c r="AM35" s="292"/>
    </row>
    <row r="36" spans="1:39" s="53" customFormat="1" ht="13.5" customHeight="1" x14ac:dyDescent="0.15">
      <c r="A36" s="306"/>
      <c r="B36" s="291"/>
      <c r="C36" s="291"/>
      <c r="D36" s="291"/>
      <c r="E36" s="291"/>
      <c r="F36" s="291"/>
      <c r="G36" s="291"/>
      <c r="H36" s="291"/>
      <c r="I36" s="291"/>
      <c r="J36" s="291"/>
      <c r="K36" s="291"/>
      <c r="L36" s="291"/>
      <c r="M36" s="291"/>
      <c r="N36" s="291"/>
      <c r="O36" s="291"/>
      <c r="P36" s="291"/>
      <c r="Q36" s="291"/>
      <c r="R36" s="291"/>
      <c r="S36" s="291"/>
      <c r="T36" s="291"/>
      <c r="U36" s="291"/>
      <c r="V36" s="291"/>
      <c r="W36" s="291"/>
      <c r="X36" s="307"/>
      <c r="Y36" s="307"/>
      <c r="Z36" s="307"/>
      <c r="AA36" s="307"/>
      <c r="AB36" s="307"/>
      <c r="AC36" s="307"/>
      <c r="AD36" s="291"/>
      <c r="AE36" s="291"/>
      <c r="AF36" s="291"/>
      <c r="AG36" s="291"/>
      <c r="AH36" s="291"/>
      <c r="AI36" s="291"/>
      <c r="AJ36" s="291"/>
      <c r="AK36" s="291"/>
      <c r="AL36" s="291"/>
      <c r="AM36" s="292"/>
    </row>
    <row r="37" spans="1:39" s="53" customFormat="1" ht="13.5" customHeight="1" x14ac:dyDescent="0.15">
      <c r="A37" s="306"/>
      <c r="B37" s="291"/>
      <c r="C37" s="291"/>
      <c r="D37" s="291"/>
      <c r="E37" s="291"/>
      <c r="F37" s="291"/>
      <c r="G37" s="291"/>
      <c r="H37" s="291"/>
      <c r="I37" s="291"/>
      <c r="J37" s="291"/>
      <c r="K37" s="291"/>
      <c r="L37" s="291"/>
      <c r="M37" s="291"/>
      <c r="N37" s="291"/>
      <c r="O37" s="291"/>
      <c r="P37" s="291"/>
      <c r="Q37" s="291"/>
      <c r="R37" s="291"/>
      <c r="S37" s="291"/>
      <c r="T37" s="291"/>
      <c r="U37" s="291"/>
      <c r="V37" s="291"/>
      <c r="W37" s="291"/>
      <c r="X37" s="307" t="s">
        <v>266</v>
      </c>
      <c r="Y37" s="307"/>
      <c r="Z37" s="307"/>
      <c r="AA37" s="307"/>
      <c r="AB37" s="307"/>
      <c r="AC37" s="307"/>
      <c r="AD37" s="291"/>
      <c r="AE37" s="291"/>
      <c r="AF37" s="291"/>
      <c r="AG37" s="291"/>
      <c r="AH37" s="291"/>
      <c r="AI37" s="291"/>
      <c r="AJ37" s="291"/>
      <c r="AK37" s="291"/>
      <c r="AL37" s="291"/>
      <c r="AM37" s="292"/>
    </row>
    <row r="38" spans="1:39" s="53" customFormat="1" ht="13.5" customHeight="1" x14ac:dyDescent="0.15">
      <c r="A38" s="306"/>
      <c r="B38" s="291"/>
      <c r="C38" s="291"/>
      <c r="D38" s="291"/>
      <c r="E38" s="291"/>
      <c r="F38" s="291"/>
      <c r="G38" s="291"/>
      <c r="H38" s="291"/>
      <c r="I38" s="291"/>
      <c r="J38" s="291"/>
      <c r="K38" s="291"/>
      <c r="L38" s="291"/>
      <c r="M38" s="291"/>
      <c r="N38" s="291"/>
      <c r="O38" s="291"/>
      <c r="P38" s="291"/>
      <c r="Q38" s="291"/>
      <c r="R38" s="291"/>
      <c r="S38" s="291"/>
      <c r="T38" s="291"/>
      <c r="U38" s="291"/>
      <c r="V38" s="291"/>
      <c r="W38" s="291"/>
      <c r="X38" s="307"/>
      <c r="Y38" s="307"/>
      <c r="Z38" s="307"/>
      <c r="AA38" s="307"/>
      <c r="AB38" s="307"/>
      <c r="AC38" s="307"/>
      <c r="AD38" s="291"/>
      <c r="AE38" s="291"/>
      <c r="AF38" s="291"/>
      <c r="AG38" s="291"/>
      <c r="AH38" s="291"/>
      <c r="AI38" s="291"/>
      <c r="AJ38" s="291"/>
      <c r="AK38" s="291"/>
      <c r="AL38" s="291"/>
      <c r="AM38" s="292"/>
    </row>
    <row r="39" spans="1:39" s="53" customFormat="1" ht="13.5" customHeight="1" x14ac:dyDescent="0.15">
      <c r="A39" s="306"/>
      <c r="B39" s="291"/>
      <c r="C39" s="291"/>
      <c r="D39" s="291"/>
      <c r="E39" s="291"/>
      <c r="F39" s="291"/>
      <c r="G39" s="291"/>
      <c r="H39" s="291"/>
      <c r="I39" s="291"/>
      <c r="J39" s="291"/>
      <c r="K39" s="291"/>
      <c r="L39" s="291"/>
      <c r="M39" s="291"/>
      <c r="N39" s="291"/>
      <c r="O39" s="291"/>
      <c r="P39" s="291"/>
      <c r="Q39" s="291"/>
      <c r="R39" s="291"/>
      <c r="S39" s="291"/>
      <c r="T39" s="291"/>
      <c r="U39" s="291"/>
      <c r="V39" s="291"/>
      <c r="W39" s="291"/>
      <c r="X39" s="307" t="s">
        <v>266</v>
      </c>
      <c r="Y39" s="307"/>
      <c r="Z39" s="307"/>
      <c r="AA39" s="307"/>
      <c r="AB39" s="307"/>
      <c r="AC39" s="307"/>
      <c r="AD39" s="291"/>
      <c r="AE39" s="291"/>
      <c r="AF39" s="291"/>
      <c r="AG39" s="291"/>
      <c r="AH39" s="291"/>
      <c r="AI39" s="291"/>
      <c r="AJ39" s="291"/>
      <c r="AK39" s="291"/>
      <c r="AL39" s="291"/>
      <c r="AM39" s="292"/>
    </row>
    <row r="40" spans="1:39" s="53" customFormat="1" ht="13.5" customHeight="1" x14ac:dyDescent="0.15">
      <c r="A40" s="306"/>
      <c r="B40" s="291"/>
      <c r="C40" s="291"/>
      <c r="D40" s="291"/>
      <c r="E40" s="291"/>
      <c r="F40" s="291"/>
      <c r="G40" s="291"/>
      <c r="H40" s="291"/>
      <c r="I40" s="291"/>
      <c r="J40" s="291"/>
      <c r="K40" s="291"/>
      <c r="L40" s="291"/>
      <c r="M40" s="291"/>
      <c r="N40" s="291"/>
      <c r="O40" s="291"/>
      <c r="P40" s="291"/>
      <c r="Q40" s="291"/>
      <c r="R40" s="291"/>
      <c r="S40" s="291"/>
      <c r="T40" s="291"/>
      <c r="U40" s="291"/>
      <c r="V40" s="291"/>
      <c r="W40" s="291"/>
      <c r="X40" s="307"/>
      <c r="Y40" s="307"/>
      <c r="Z40" s="307"/>
      <c r="AA40" s="307"/>
      <c r="AB40" s="307"/>
      <c r="AC40" s="307"/>
      <c r="AD40" s="291"/>
      <c r="AE40" s="291"/>
      <c r="AF40" s="291"/>
      <c r="AG40" s="291"/>
      <c r="AH40" s="291"/>
      <c r="AI40" s="291"/>
      <c r="AJ40" s="291"/>
      <c r="AK40" s="291"/>
      <c r="AL40" s="291"/>
      <c r="AM40" s="292"/>
    </row>
    <row r="41" spans="1:39" s="53" customFormat="1" ht="13.5" customHeight="1" x14ac:dyDescent="0.15">
      <c r="A41" s="306"/>
      <c r="B41" s="291"/>
      <c r="C41" s="291"/>
      <c r="D41" s="291"/>
      <c r="E41" s="291"/>
      <c r="F41" s="291"/>
      <c r="G41" s="291"/>
      <c r="H41" s="291"/>
      <c r="I41" s="291"/>
      <c r="J41" s="291"/>
      <c r="K41" s="291"/>
      <c r="L41" s="291"/>
      <c r="M41" s="291"/>
      <c r="N41" s="291"/>
      <c r="O41" s="291"/>
      <c r="P41" s="291"/>
      <c r="Q41" s="291"/>
      <c r="R41" s="291"/>
      <c r="S41" s="291"/>
      <c r="T41" s="291"/>
      <c r="U41" s="291"/>
      <c r="V41" s="291"/>
      <c r="W41" s="291"/>
      <c r="X41" s="307" t="s">
        <v>266</v>
      </c>
      <c r="Y41" s="307"/>
      <c r="Z41" s="307"/>
      <c r="AA41" s="307"/>
      <c r="AB41" s="307"/>
      <c r="AC41" s="307"/>
      <c r="AD41" s="291"/>
      <c r="AE41" s="291"/>
      <c r="AF41" s="291"/>
      <c r="AG41" s="291"/>
      <c r="AH41" s="291"/>
      <c r="AI41" s="291"/>
      <c r="AJ41" s="291"/>
      <c r="AK41" s="291"/>
      <c r="AL41" s="291"/>
      <c r="AM41" s="292"/>
    </row>
    <row r="42" spans="1:39" s="53" customFormat="1" ht="13.5" customHeight="1" x14ac:dyDescent="0.15">
      <c r="A42" s="306"/>
      <c r="B42" s="291"/>
      <c r="C42" s="291"/>
      <c r="D42" s="291"/>
      <c r="E42" s="291"/>
      <c r="F42" s="291"/>
      <c r="G42" s="291"/>
      <c r="H42" s="291"/>
      <c r="I42" s="291"/>
      <c r="J42" s="291"/>
      <c r="K42" s="291"/>
      <c r="L42" s="291"/>
      <c r="M42" s="291"/>
      <c r="N42" s="291"/>
      <c r="O42" s="291"/>
      <c r="P42" s="291"/>
      <c r="Q42" s="291"/>
      <c r="R42" s="291"/>
      <c r="S42" s="291"/>
      <c r="T42" s="291"/>
      <c r="U42" s="291"/>
      <c r="V42" s="291"/>
      <c r="W42" s="291"/>
      <c r="X42" s="307"/>
      <c r="Y42" s="307"/>
      <c r="Z42" s="307"/>
      <c r="AA42" s="307"/>
      <c r="AB42" s="307"/>
      <c r="AC42" s="307"/>
      <c r="AD42" s="291"/>
      <c r="AE42" s="291"/>
      <c r="AF42" s="291"/>
      <c r="AG42" s="291"/>
      <c r="AH42" s="291"/>
      <c r="AI42" s="291"/>
      <c r="AJ42" s="291"/>
      <c r="AK42" s="291"/>
      <c r="AL42" s="291"/>
      <c r="AM42" s="292"/>
    </row>
    <row r="43" spans="1:39" s="53" customFormat="1" ht="13.5" customHeight="1" x14ac:dyDescent="0.15">
      <c r="A43" s="306"/>
      <c r="B43" s="291"/>
      <c r="C43" s="291"/>
      <c r="D43" s="291"/>
      <c r="E43" s="291"/>
      <c r="F43" s="291"/>
      <c r="G43" s="291"/>
      <c r="H43" s="291"/>
      <c r="I43" s="291"/>
      <c r="J43" s="291"/>
      <c r="K43" s="291"/>
      <c r="L43" s="291"/>
      <c r="M43" s="291"/>
      <c r="N43" s="291"/>
      <c r="O43" s="291"/>
      <c r="P43" s="291"/>
      <c r="Q43" s="291"/>
      <c r="R43" s="291"/>
      <c r="S43" s="291"/>
      <c r="T43" s="291"/>
      <c r="U43" s="291"/>
      <c r="V43" s="291"/>
      <c r="W43" s="291"/>
      <c r="X43" s="307" t="s">
        <v>266</v>
      </c>
      <c r="Y43" s="307"/>
      <c r="Z43" s="307"/>
      <c r="AA43" s="307"/>
      <c r="AB43" s="307"/>
      <c r="AC43" s="307"/>
      <c r="AD43" s="291"/>
      <c r="AE43" s="291"/>
      <c r="AF43" s="291"/>
      <c r="AG43" s="291"/>
      <c r="AH43" s="291"/>
      <c r="AI43" s="291"/>
      <c r="AJ43" s="291"/>
      <c r="AK43" s="291"/>
      <c r="AL43" s="291"/>
      <c r="AM43" s="292"/>
    </row>
    <row r="44" spans="1:39" s="53" customFormat="1" ht="13.5" customHeight="1" x14ac:dyDescent="0.15">
      <c r="A44" s="306"/>
      <c r="B44" s="291"/>
      <c r="C44" s="291"/>
      <c r="D44" s="291"/>
      <c r="E44" s="291"/>
      <c r="F44" s="291"/>
      <c r="G44" s="291"/>
      <c r="H44" s="291"/>
      <c r="I44" s="291"/>
      <c r="J44" s="291"/>
      <c r="K44" s="291"/>
      <c r="L44" s="291"/>
      <c r="M44" s="291"/>
      <c r="N44" s="291"/>
      <c r="O44" s="291"/>
      <c r="P44" s="291"/>
      <c r="Q44" s="291"/>
      <c r="R44" s="291"/>
      <c r="S44" s="291"/>
      <c r="T44" s="291"/>
      <c r="U44" s="291"/>
      <c r="V44" s="291"/>
      <c r="W44" s="291"/>
      <c r="X44" s="307"/>
      <c r="Y44" s="307"/>
      <c r="Z44" s="307"/>
      <c r="AA44" s="307"/>
      <c r="AB44" s="307"/>
      <c r="AC44" s="307"/>
      <c r="AD44" s="291"/>
      <c r="AE44" s="291"/>
      <c r="AF44" s="291"/>
      <c r="AG44" s="291"/>
      <c r="AH44" s="291"/>
      <c r="AI44" s="291"/>
      <c r="AJ44" s="291"/>
      <c r="AK44" s="291"/>
      <c r="AL44" s="291"/>
      <c r="AM44" s="292"/>
    </row>
    <row r="45" spans="1:39" s="53" customFormat="1" ht="13.5" customHeight="1" x14ac:dyDescent="0.15">
      <c r="A45" s="306"/>
      <c r="B45" s="291"/>
      <c r="C45" s="291"/>
      <c r="D45" s="291"/>
      <c r="E45" s="291"/>
      <c r="F45" s="291"/>
      <c r="G45" s="291"/>
      <c r="H45" s="291"/>
      <c r="I45" s="291"/>
      <c r="J45" s="291"/>
      <c r="K45" s="291"/>
      <c r="L45" s="291"/>
      <c r="M45" s="291"/>
      <c r="N45" s="291"/>
      <c r="O45" s="291"/>
      <c r="P45" s="291"/>
      <c r="Q45" s="291"/>
      <c r="R45" s="291"/>
      <c r="S45" s="291"/>
      <c r="T45" s="291"/>
      <c r="U45" s="291"/>
      <c r="V45" s="291"/>
      <c r="W45" s="291"/>
      <c r="X45" s="307" t="s">
        <v>266</v>
      </c>
      <c r="Y45" s="307"/>
      <c r="Z45" s="307"/>
      <c r="AA45" s="307"/>
      <c r="AB45" s="307"/>
      <c r="AC45" s="307"/>
      <c r="AD45" s="291"/>
      <c r="AE45" s="291"/>
      <c r="AF45" s="291"/>
      <c r="AG45" s="291"/>
      <c r="AH45" s="291"/>
      <c r="AI45" s="291"/>
      <c r="AJ45" s="291"/>
      <c r="AK45" s="291"/>
      <c r="AL45" s="291"/>
      <c r="AM45" s="292"/>
    </row>
    <row r="46" spans="1:39" s="53" customFormat="1" ht="13.5" customHeight="1" x14ac:dyDescent="0.15">
      <c r="A46" s="306"/>
      <c r="B46" s="291"/>
      <c r="C46" s="291"/>
      <c r="D46" s="291"/>
      <c r="E46" s="291"/>
      <c r="F46" s="291"/>
      <c r="G46" s="291"/>
      <c r="H46" s="291"/>
      <c r="I46" s="291"/>
      <c r="J46" s="291"/>
      <c r="K46" s="291"/>
      <c r="L46" s="291"/>
      <c r="M46" s="291"/>
      <c r="N46" s="291"/>
      <c r="O46" s="291"/>
      <c r="P46" s="291"/>
      <c r="Q46" s="291"/>
      <c r="R46" s="291"/>
      <c r="S46" s="291"/>
      <c r="T46" s="291"/>
      <c r="U46" s="291"/>
      <c r="V46" s="291"/>
      <c r="W46" s="291"/>
      <c r="X46" s="307"/>
      <c r="Y46" s="307"/>
      <c r="Z46" s="307"/>
      <c r="AA46" s="307"/>
      <c r="AB46" s="307"/>
      <c r="AC46" s="307"/>
      <c r="AD46" s="291"/>
      <c r="AE46" s="291"/>
      <c r="AF46" s="291"/>
      <c r="AG46" s="291"/>
      <c r="AH46" s="291"/>
      <c r="AI46" s="291"/>
      <c r="AJ46" s="291"/>
      <c r="AK46" s="291"/>
      <c r="AL46" s="291"/>
      <c r="AM46" s="292"/>
    </row>
    <row r="47" spans="1:39" s="53" customFormat="1" ht="13.5" customHeight="1" x14ac:dyDescent="0.15">
      <c r="A47" s="306"/>
      <c r="B47" s="291"/>
      <c r="C47" s="291"/>
      <c r="D47" s="291"/>
      <c r="E47" s="291"/>
      <c r="F47" s="291"/>
      <c r="G47" s="291"/>
      <c r="H47" s="291"/>
      <c r="I47" s="291"/>
      <c r="J47" s="291"/>
      <c r="K47" s="291"/>
      <c r="L47" s="291"/>
      <c r="M47" s="291"/>
      <c r="N47" s="291"/>
      <c r="O47" s="291"/>
      <c r="P47" s="291"/>
      <c r="Q47" s="291"/>
      <c r="R47" s="291"/>
      <c r="S47" s="291"/>
      <c r="T47" s="291"/>
      <c r="U47" s="291"/>
      <c r="V47" s="291"/>
      <c r="W47" s="291"/>
      <c r="X47" s="307" t="s">
        <v>266</v>
      </c>
      <c r="Y47" s="307"/>
      <c r="Z47" s="307"/>
      <c r="AA47" s="307"/>
      <c r="AB47" s="307"/>
      <c r="AC47" s="307"/>
      <c r="AD47" s="291"/>
      <c r="AE47" s="291"/>
      <c r="AF47" s="291"/>
      <c r="AG47" s="291"/>
      <c r="AH47" s="291"/>
      <c r="AI47" s="291"/>
      <c r="AJ47" s="291"/>
      <c r="AK47" s="291"/>
      <c r="AL47" s="291"/>
      <c r="AM47" s="292"/>
    </row>
    <row r="48" spans="1:39" s="53" customFormat="1" ht="13.5" customHeight="1" x14ac:dyDescent="0.15">
      <c r="A48" s="306"/>
      <c r="B48" s="291"/>
      <c r="C48" s="291"/>
      <c r="D48" s="291"/>
      <c r="E48" s="291"/>
      <c r="F48" s="291"/>
      <c r="G48" s="291"/>
      <c r="H48" s="291"/>
      <c r="I48" s="291"/>
      <c r="J48" s="291"/>
      <c r="K48" s="291"/>
      <c r="L48" s="291"/>
      <c r="M48" s="291"/>
      <c r="N48" s="291"/>
      <c r="O48" s="291"/>
      <c r="P48" s="291"/>
      <c r="Q48" s="291"/>
      <c r="R48" s="291"/>
      <c r="S48" s="291"/>
      <c r="T48" s="291"/>
      <c r="U48" s="291"/>
      <c r="V48" s="291"/>
      <c r="W48" s="291"/>
      <c r="X48" s="307"/>
      <c r="Y48" s="307"/>
      <c r="Z48" s="307"/>
      <c r="AA48" s="307"/>
      <c r="AB48" s="307"/>
      <c r="AC48" s="307"/>
      <c r="AD48" s="291"/>
      <c r="AE48" s="291"/>
      <c r="AF48" s="291"/>
      <c r="AG48" s="291"/>
      <c r="AH48" s="291"/>
      <c r="AI48" s="291"/>
      <c r="AJ48" s="291"/>
      <c r="AK48" s="291"/>
      <c r="AL48" s="291"/>
      <c r="AM48" s="292"/>
    </row>
    <row r="49" spans="1:39" s="53" customFormat="1" ht="13.5" customHeight="1" x14ac:dyDescent="0.15">
      <c r="A49" s="306"/>
      <c r="B49" s="291"/>
      <c r="C49" s="291"/>
      <c r="D49" s="291"/>
      <c r="E49" s="291"/>
      <c r="F49" s="291"/>
      <c r="G49" s="291"/>
      <c r="H49" s="291"/>
      <c r="I49" s="291"/>
      <c r="J49" s="291"/>
      <c r="K49" s="291"/>
      <c r="L49" s="291"/>
      <c r="M49" s="291"/>
      <c r="N49" s="291"/>
      <c r="O49" s="291"/>
      <c r="P49" s="291"/>
      <c r="Q49" s="291"/>
      <c r="R49" s="291"/>
      <c r="S49" s="291"/>
      <c r="T49" s="291"/>
      <c r="U49" s="291"/>
      <c r="V49" s="291"/>
      <c r="W49" s="291"/>
      <c r="X49" s="307" t="s">
        <v>266</v>
      </c>
      <c r="Y49" s="307"/>
      <c r="Z49" s="307"/>
      <c r="AA49" s="307"/>
      <c r="AB49" s="307"/>
      <c r="AC49" s="307"/>
      <c r="AD49" s="291"/>
      <c r="AE49" s="291"/>
      <c r="AF49" s="291"/>
      <c r="AG49" s="291"/>
      <c r="AH49" s="291"/>
      <c r="AI49" s="291"/>
      <c r="AJ49" s="291"/>
      <c r="AK49" s="291"/>
      <c r="AL49" s="291"/>
      <c r="AM49" s="292"/>
    </row>
    <row r="50" spans="1:39" s="53" customFormat="1" ht="13.5" customHeight="1" x14ac:dyDescent="0.15">
      <c r="A50" s="306"/>
      <c r="B50" s="291"/>
      <c r="C50" s="291"/>
      <c r="D50" s="291"/>
      <c r="E50" s="291"/>
      <c r="F50" s="291"/>
      <c r="G50" s="291"/>
      <c r="H50" s="291"/>
      <c r="I50" s="291"/>
      <c r="J50" s="291"/>
      <c r="K50" s="291"/>
      <c r="L50" s="291"/>
      <c r="M50" s="291"/>
      <c r="N50" s="291"/>
      <c r="O50" s="291"/>
      <c r="P50" s="291"/>
      <c r="Q50" s="291"/>
      <c r="R50" s="291"/>
      <c r="S50" s="291"/>
      <c r="T50" s="291"/>
      <c r="U50" s="291"/>
      <c r="V50" s="291"/>
      <c r="W50" s="291"/>
      <c r="X50" s="307"/>
      <c r="Y50" s="307"/>
      <c r="Z50" s="307"/>
      <c r="AA50" s="307"/>
      <c r="AB50" s="307"/>
      <c r="AC50" s="307"/>
      <c r="AD50" s="291"/>
      <c r="AE50" s="291"/>
      <c r="AF50" s="291"/>
      <c r="AG50" s="291"/>
      <c r="AH50" s="291"/>
      <c r="AI50" s="291"/>
      <c r="AJ50" s="291"/>
      <c r="AK50" s="291"/>
      <c r="AL50" s="291"/>
      <c r="AM50" s="292"/>
    </row>
    <row r="51" spans="1:39" s="53" customFormat="1" ht="13.5" customHeight="1" x14ac:dyDescent="0.15">
      <c r="A51" s="306"/>
      <c r="B51" s="291"/>
      <c r="C51" s="291"/>
      <c r="D51" s="291"/>
      <c r="E51" s="291"/>
      <c r="F51" s="291"/>
      <c r="G51" s="291"/>
      <c r="H51" s="291"/>
      <c r="I51" s="291"/>
      <c r="J51" s="291"/>
      <c r="K51" s="291"/>
      <c r="L51" s="291"/>
      <c r="M51" s="291"/>
      <c r="N51" s="291"/>
      <c r="O51" s="291"/>
      <c r="P51" s="291"/>
      <c r="Q51" s="291"/>
      <c r="R51" s="291"/>
      <c r="S51" s="291"/>
      <c r="T51" s="291"/>
      <c r="U51" s="291"/>
      <c r="V51" s="291"/>
      <c r="W51" s="291"/>
      <c r="X51" s="307" t="s">
        <v>266</v>
      </c>
      <c r="Y51" s="307"/>
      <c r="Z51" s="307"/>
      <c r="AA51" s="307"/>
      <c r="AB51" s="307"/>
      <c r="AC51" s="307"/>
      <c r="AD51" s="291"/>
      <c r="AE51" s="291"/>
      <c r="AF51" s="291"/>
      <c r="AG51" s="291"/>
      <c r="AH51" s="291"/>
      <c r="AI51" s="291"/>
      <c r="AJ51" s="291"/>
      <c r="AK51" s="291"/>
      <c r="AL51" s="291"/>
      <c r="AM51" s="292"/>
    </row>
    <row r="52" spans="1:39" s="53" customFormat="1" ht="13.5" customHeight="1" x14ac:dyDescent="0.15">
      <c r="A52" s="306"/>
      <c r="B52" s="291"/>
      <c r="C52" s="291"/>
      <c r="D52" s="291"/>
      <c r="E52" s="291"/>
      <c r="F52" s="291"/>
      <c r="G52" s="291"/>
      <c r="H52" s="291"/>
      <c r="I52" s="291"/>
      <c r="J52" s="291"/>
      <c r="K52" s="291"/>
      <c r="L52" s="291"/>
      <c r="M52" s="291"/>
      <c r="N52" s="291"/>
      <c r="O52" s="291"/>
      <c r="P52" s="291"/>
      <c r="Q52" s="291"/>
      <c r="R52" s="291"/>
      <c r="S52" s="291"/>
      <c r="T52" s="291"/>
      <c r="U52" s="291"/>
      <c r="V52" s="291"/>
      <c r="W52" s="291"/>
      <c r="X52" s="307"/>
      <c r="Y52" s="307"/>
      <c r="Z52" s="307"/>
      <c r="AA52" s="307"/>
      <c r="AB52" s="307"/>
      <c r="AC52" s="307"/>
      <c r="AD52" s="291"/>
      <c r="AE52" s="291"/>
      <c r="AF52" s="291"/>
      <c r="AG52" s="291"/>
      <c r="AH52" s="291"/>
      <c r="AI52" s="291"/>
      <c r="AJ52" s="291"/>
      <c r="AK52" s="291"/>
      <c r="AL52" s="291"/>
      <c r="AM52" s="292"/>
    </row>
    <row r="53" spans="1:39" s="53" customFormat="1" ht="13.5" customHeight="1" x14ac:dyDescent="0.15">
      <c r="A53" s="306"/>
      <c r="B53" s="291"/>
      <c r="C53" s="291"/>
      <c r="D53" s="291"/>
      <c r="E53" s="291"/>
      <c r="F53" s="291"/>
      <c r="G53" s="291"/>
      <c r="H53" s="291"/>
      <c r="I53" s="291"/>
      <c r="J53" s="291"/>
      <c r="K53" s="291"/>
      <c r="L53" s="291"/>
      <c r="M53" s="291"/>
      <c r="N53" s="291"/>
      <c r="O53" s="291"/>
      <c r="P53" s="291"/>
      <c r="Q53" s="291"/>
      <c r="R53" s="291"/>
      <c r="S53" s="291"/>
      <c r="T53" s="291"/>
      <c r="U53" s="291"/>
      <c r="V53" s="291"/>
      <c r="W53" s="291"/>
      <c r="X53" s="307" t="s">
        <v>266</v>
      </c>
      <c r="Y53" s="307"/>
      <c r="Z53" s="307"/>
      <c r="AA53" s="307"/>
      <c r="AB53" s="307"/>
      <c r="AC53" s="307"/>
      <c r="AD53" s="291"/>
      <c r="AE53" s="291"/>
      <c r="AF53" s="291"/>
      <c r="AG53" s="291"/>
      <c r="AH53" s="291"/>
      <c r="AI53" s="291"/>
      <c r="AJ53" s="291"/>
      <c r="AK53" s="291"/>
      <c r="AL53" s="291"/>
      <c r="AM53" s="292"/>
    </row>
    <row r="54" spans="1:39" s="53" customFormat="1" ht="13.5" customHeight="1" x14ac:dyDescent="0.15">
      <c r="A54" s="306"/>
      <c r="B54" s="291"/>
      <c r="C54" s="291"/>
      <c r="D54" s="291"/>
      <c r="E54" s="291"/>
      <c r="F54" s="291"/>
      <c r="G54" s="291"/>
      <c r="H54" s="291"/>
      <c r="I54" s="291"/>
      <c r="J54" s="291"/>
      <c r="K54" s="291"/>
      <c r="L54" s="291"/>
      <c r="M54" s="291"/>
      <c r="N54" s="291"/>
      <c r="O54" s="291"/>
      <c r="P54" s="291"/>
      <c r="Q54" s="291"/>
      <c r="R54" s="291"/>
      <c r="S54" s="291"/>
      <c r="T54" s="291"/>
      <c r="U54" s="291"/>
      <c r="V54" s="291"/>
      <c r="W54" s="291"/>
      <c r="X54" s="307"/>
      <c r="Y54" s="307"/>
      <c r="Z54" s="307"/>
      <c r="AA54" s="307"/>
      <c r="AB54" s="307"/>
      <c r="AC54" s="307"/>
      <c r="AD54" s="291"/>
      <c r="AE54" s="291"/>
      <c r="AF54" s="291"/>
      <c r="AG54" s="291"/>
      <c r="AH54" s="291"/>
      <c r="AI54" s="291"/>
      <c r="AJ54" s="291"/>
      <c r="AK54" s="291"/>
      <c r="AL54" s="291"/>
      <c r="AM54" s="292"/>
    </row>
    <row r="55" spans="1:39" s="53" customFormat="1" ht="13.5" customHeight="1" x14ac:dyDescent="0.15">
      <c r="A55" s="306"/>
      <c r="B55" s="291"/>
      <c r="C55" s="291"/>
      <c r="D55" s="291"/>
      <c r="E55" s="291"/>
      <c r="F55" s="291"/>
      <c r="G55" s="291"/>
      <c r="H55" s="291"/>
      <c r="I55" s="291"/>
      <c r="J55" s="291"/>
      <c r="K55" s="291"/>
      <c r="L55" s="291"/>
      <c r="M55" s="291"/>
      <c r="N55" s="291"/>
      <c r="O55" s="291"/>
      <c r="P55" s="291"/>
      <c r="Q55" s="291"/>
      <c r="R55" s="291"/>
      <c r="S55" s="291"/>
      <c r="T55" s="291"/>
      <c r="U55" s="291"/>
      <c r="V55" s="291"/>
      <c r="W55" s="291"/>
      <c r="X55" s="307" t="s">
        <v>266</v>
      </c>
      <c r="Y55" s="307"/>
      <c r="Z55" s="307"/>
      <c r="AA55" s="307"/>
      <c r="AB55" s="307"/>
      <c r="AC55" s="307"/>
      <c r="AD55" s="291"/>
      <c r="AE55" s="291"/>
      <c r="AF55" s="291"/>
      <c r="AG55" s="291"/>
      <c r="AH55" s="291"/>
      <c r="AI55" s="291"/>
      <c r="AJ55" s="291"/>
      <c r="AK55" s="291"/>
      <c r="AL55" s="291"/>
      <c r="AM55" s="292"/>
    </row>
    <row r="56" spans="1:39" s="53" customFormat="1" ht="13.5" customHeight="1" x14ac:dyDescent="0.15">
      <c r="A56" s="306"/>
      <c r="B56" s="291"/>
      <c r="C56" s="291"/>
      <c r="D56" s="291"/>
      <c r="E56" s="291"/>
      <c r="F56" s="291"/>
      <c r="G56" s="291"/>
      <c r="H56" s="291"/>
      <c r="I56" s="291"/>
      <c r="J56" s="291"/>
      <c r="K56" s="291"/>
      <c r="L56" s="291"/>
      <c r="M56" s="291"/>
      <c r="N56" s="291"/>
      <c r="O56" s="291"/>
      <c r="P56" s="291"/>
      <c r="Q56" s="291"/>
      <c r="R56" s="291"/>
      <c r="S56" s="291"/>
      <c r="T56" s="291"/>
      <c r="U56" s="291"/>
      <c r="V56" s="291"/>
      <c r="W56" s="291"/>
      <c r="X56" s="307"/>
      <c r="Y56" s="307"/>
      <c r="Z56" s="307"/>
      <c r="AA56" s="307"/>
      <c r="AB56" s="307"/>
      <c r="AC56" s="307"/>
      <c r="AD56" s="291"/>
      <c r="AE56" s="291"/>
      <c r="AF56" s="291"/>
      <c r="AG56" s="291"/>
      <c r="AH56" s="291"/>
      <c r="AI56" s="291"/>
      <c r="AJ56" s="291"/>
      <c r="AK56" s="291"/>
      <c r="AL56" s="291"/>
      <c r="AM56" s="292"/>
    </row>
    <row r="57" spans="1:39" s="53" customFormat="1" ht="13.5" customHeight="1" x14ac:dyDescent="0.15">
      <c r="A57" s="306"/>
      <c r="B57" s="291"/>
      <c r="C57" s="291"/>
      <c r="D57" s="291"/>
      <c r="E57" s="291"/>
      <c r="F57" s="291"/>
      <c r="G57" s="291"/>
      <c r="H57" s="291"/>
      <c r="I57" s="291"/>
      <c r="J57" s="291"/>
      <c r="K57" s="291"/>
      <c r="L57" s="291"/>
      <c r="M57" s="291"/>
      <c r="N57" s="291"/>
      <c r="O57" s="291"/>
      <c r="P57" s="291"/>
      <c r="Q57" s="291"/>
      <c r="R57" s="291"/>
      <c r="S57" s="291"/>
      <c r="T57" s="291"/>
      <c r="U57" s="291"/>
      <c r="V57" s="291"/>
      <c r="W57" s="291"/>
      <c r="X57" s="307" t="s">
        <v>266</v>
      </c>
      <c r="Y57" s="307"/>
      <c r="Z57" s="307"/>
      <c r="AA57" s="307"/>
      <c r="AB57" s="307"/>
      <c r="AC57" s="307"/>
      <c r="AD57" s="291"/>
      <c r="AE57" s="291"/>
      <c r="AF57" s="291"/>
      <c r="AG57" s="291"/>
      <c r="AH57" s="291"/>
      <c r="AI57" s="291"/>
      <c r="AJ57" s="291"/>
      <c r="AK57" s="291"/>
      <c r="AL57" s="291"/>
      <c r="AM57" s="292"/>
    </row>
    <row r="58" spans="1:39" s="53" customFormat="1" ht="13.5" customHeight="1" x14ac:dyDescent="0.15">
      <c r="A58" s="308"/>
      <c r="B58" s="294"/>
      <c r="C58" s="294"/>
      <c r="D58" s="294"/>
      <c r="E58" s="294"/>
      <c r="F58" s="294"/>
      <c r="G58" s="294"/>
      <c r="H58" s="294"/>
      <c r="I58" s="294"/>
      <c r="J58" s="294"/>
      <c r="K58" s="294"/>
      <c r="L58" s="294"/>
      <c r="M58" s="294"/>
      <c r="N58" s="294"/>
      <c r="O58" s="294"/>
      <c r="P58" s="294"/>
      <c r="Q58" s="294"/>
      <c r="R58" s="294"/>
      <c r="S58" s="294"/>
      <c r="T58" s="294"/>
      <c r="U58" s="294"/>
      <c r="V58" s="294"/>
      <c r="W58" s="294"/>
      <c r="X58" s="309"/>
      <c r="Y58" s="309"/>
      <c r="Z58" s="309"/>
      <c r="AA58" s="309"/>
      <c r="AB58" s="309"/>
      <c r="AC58" s="309"/>
      <c r="AD58" s="294"/>
      <c r="AE58" s="294"/>
      <c r="AF58" s="294"/>
      <c r="AG58" s="294"/>
      <c r="AH58" s="294"/>
      <c r="AI58" s="294"/>
      <c r="AJ58" s="294"/>
      <c r="AK58" s="294"/>
      <c r="AL58" s="294"/>
      <c r="AM58" s="295"/>
    </row>
    <row r="60" spans="1:39" ht="13.5" customHeight="1" x14ac:dyDescent="0.15">
      <c r="A60" s="287" t="s">
        <v>102</v>
      </c>
      <c r="B60" s="287"/>
      <c r="C60" s="287" t="s">
        <v>267</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row>
    <row r="61" spans="1:39" ht="13.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39" ht="13.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row>
  </sheetData>
  <mergeCells count="175">
    <mergeCell ref="L1:AB2"/>
    <mergeCell ref="A3:W3"/>
    <mergeCell ref="A4:O4"/>
    <mergeCell ref="P4:W4"/>
    <mergeCell ref="X3:AC4"/>
    <mergeCell ref="AD3:AI3"/>
    <mergeCell ref="AD4:AF4"/>
    <mergeCell ref="AG4:AI4"/>
    <mergeCell ref="AJ3:AM3"/>
    <mergeCell ref="AJ4:AM4"/>
    <mergeCell ref="A1:D1"/>
    <mergeCell ref="A57:O58"/>
    <mergeCell ref="P57:W58"/>
    <mergeCell ref="X57:AC58"/>
    <mergeCell ref="AD57:AF58"/>
    <mergeCell ref="AG57:AI58"/>
    <mergeCell ref="AJ57:AM58"/>
    <mergeCell ref="A47:O48"/>
    <mergeCell ref="P47:W48"/>
    <mergeCell ref="A49:O50"/>
    <mergeCell ref="P49:W50"/>
    <mergeCell ref="X47:AC48"/>
    <mergeCell ref="AD47:AF48"/>
    <mergeCell ref="AG47:AI48"/>
    <mergeCell ref="AJ47:AM48"/>
    <mergeCell ref="X49:AC50"/>
    <mergeCell ref="AD49:AF50"/>
    <mergeCell ref="AG49:AI50"/>
    <mergeCell ref="A45:O46"/>
    <mergeCell ref="P45:W46"/>
    <mergeCell ref="X45:AC46"/>
    <mergeCell ref="A55:O56"/>
    <mergeCell ref="P55:W56"/>
    <mergeCell ref="X55:AC56"/>
    <mergeCell ref="AD55:AF56"/>
    <mergeCell ref="AG55:AI56"/>
    <mergeCell ref="AJ55:AM56"/>
    <mergeCell ref="AD45:AF46"/>
    <mergeCell ref="AG45:AI46"/>
    <mergeCell ref="AJ45:AM46"/>
    <mergeCell ref="AD53:AF54"/>
    <mergeCell ref="AG53:AI54"/>
    <mergeCell ref="AJ53:AM54"/>
    <mergeCell ref="A37:O38"/>
    <mergeCell ref="P37:W38"/>
    <mergeCell ref="X37:AC38"/>
    <mergeCell ref="AD37:AF38"/>
    <mergeCell ref="AG37:AI38"/>
    <mergeCell ref="AJ37:AM38"/>
    <mergeCell ref="A39:O40"/>
    <mergeCell ref="P39:W40"/>
    <mergeCell ref="X39:AC40"/>
    <mergeCell ref="AD39:AF40"/>
    <mergeCell ref="AG39:AI40"/>
    <mergeCell ref="AJ39:AM40"/>
    <mergeCell ref="A41:O42"/>
    <mergeCell ref="P41:W42"/>
    <mergeCell ref="X41:AC42"/>
    <mergeCell ref="AD41:AF42"/>
    <mergeCell ref="AG41:AI42"/>
    <mergeCell ref="AJ41:AM42"/>
    <mergeCell ref="A43:O44"/>
    <mergeCell ref="P43:W44"/>
    <mergeCell ref="X43:AC44"/>
    <mergeCell ref="AD43:AF44"/>
    <mergeCell ref="AG43:AI44"/>
    <mergeCell ref="AJ43:AM44"/>
    <mergeCell ref="A5:O6"/>
    <mergeCell ref="P5:W6"/>
    <mergeCell ref="X5:AC6"/>
    <mergeCell ref="AD5:AF6"/>
    <mergeCell ref="AG5:AI6"/>
    <mergeCell ref="AJ5:AM6"/>
    <mergeCell ref="A7:O8"/>
    <mergeCell ref="P7:W8"/>
    <mergeCell ref="X7:AC8"/>
    <mergeCell ref="AD7:AF8"/>
    <mergeCell ref="AG7:AI8"/>
    <mergeCell ref="AJ7:AM8"/>
    <mergeCell ref="A9:O10"/>
    <mergeCell ref="P9:W10"/>
    <mergeCell ref="X9:AC10"/>
    <mergeCell ref="AD9:AF10"/>
    <mergeCell ref="AG9:AI10"/>
    <mergeCell ref="AJ9:AM10"/>
    <mergeCell ref="A11:O12"/>
    <mergeCell ref="P11:W12"/>
    <mergeCell ref="X11:AC12"/>
    <mergeCell ref="AD11:AF12"/>
    <mergeCell ref="AG11:AI12"/>
    <mergeCell ref="AJ11:AM12"/>
    <mergeCell ref="X13:AC14"/>
    <mergeCell ref="AD13:AF14"/>
    <mergeCell ref="AG13:AI14"/>
    <mergeCell ref="AJ13:AM14"/>
    <mergeCell ref="A15:O16"/>
    <mergeCell ref="P15:W16"/>
    <mergeCell ref="X15:AC16"/>
    <mergeCell ref="AD15:AF16"/>
    <mergeCell ref="AG15:AI16"/>
    <mergeCell ref="AJ15:AM16"/>
    <mergeCell ref="A13:O14"/>
    <mergeCell ref="P13:W14"/>
    <mergeCell ref="X17:AC18"/>
    <mergeCell ref="AD17:AF18"/>
    <mergeCell ref="AG17:AI18"/>
    <mergeCell ref="AJ17:AM18"/>
    <mergeCell ref="A19:O20"/>
    <mergeCell ref="P19:W20"/>
    <mergeCell ref="X19:AC20"/>
    <mergeCell ref="AD19:AF20"/>
    <mergeCell ref="AG19:AI20"/>
    <mergeCell ref="AJ19:AM20"/>
    <mergeCell ref="A17:O18"/>
    <mergeCell ref="P17:W18"/>
    <mergeCell ref="X21:AC22"/>
    <mergeCell ref="AD21:AF22"/>
    <mergeCell ref="AG21:AI22"/>
    <mergeCell ref="AJ21:AM22"/>
    <mergeCell ref="A23:O24"/>
    <mergeCell ref="P23:W24"/>
    <mergeCell ref="X23:AC24"/>
    <mergeCell ref="AD23:AF24"/>
    <mergeCell ref="AG23:AI24"/>
    <mergeCell ref="AJ23:AM24"/>
    <mergeCell ref="A21:O22"/>
    <mergeCell ref="P21:W22"/>
    <mergeCell ref="X25:AC26"/>
    <mergeCell ref="AD25:AF26"/>
    <mergeCell ref="AG25:AI26"/>
    <mergeCell ref="AJ25:AM26"/>
    <mergeCell ref="A27:O28"/>
    <mergeCell ref="P27:W28"/>
    <mergeCell ref="X27:AC28"/>
    <mergeCell ref="AD27:AF28"/>
    <mergeCell ref="AG27:AI28"/>
    <mergeCell ref="AJ27:AM28"/>
    <mergeCell ref="A25:O26"/>
    <mergeCell ref="P25:W26"/>
    <mergeCell ref="X29:AC30"/>
    <mergeCell ref="AD29:AF30"/>
    <mergeCell ref="AG29:AI30"/>
    <mergeCell ref="AJ29:AM30"/>
    <mergeCell ref="A31:O32"/>
    <mergeCell ref="P31:W32"/>
    <mergeCell ref="X31:AC32"/>
    <mergeCell ref="AD31:AF32"/>
    <mergeCell ref="AG31:AI32"/>
    <mergeCell ref="AJ31:AM32"/>
    <mergeCell ref="A29:O30"/>
    <mergeCell ref="P29:W30"/>
    <mergeCell ref="A60:B60"/>
    <mergeCell ref="C60:AM60"/>
    <mergeCell ref="A33:O34"/>
    <mergeCell ref="P33:W34"/>
    <mergeCell ref="X33:AC34"/>
    <mergeCell ref="AD33:AF34"/>
    <mergeCell ref="AG33:AI34"/>
    <mergeCell ref="AJ33:AM34"/>
    <mergeCell ref="A35:O36"/>
    <mergeCell ref="P35:W36"/>
    <mergeCell ref="X35:AC36"/>
    <mergeCell ref="AD35:AF36"/>
    <mergeCell ref="AG35:AI36"/>
    <mergeCell ref="AJ35:AM36"/>
    <mergeCell ref="AJ49:AM50"/>
    <mergeCell ref="A51:O52"/>
    <mergeCell ref="P51:W52"/>
    <mergeCell ref="X51:AC52"/>
    <mergeCell ref="AD51:AF52"/>
    <mergeCell ref="AG51:AI52"/>
    <mergeCell ref="AJ51:AM52"/>
    <mergeCell ref="A53:O54"/>
    <mergeCell ref="P53:W54"/>
    <mergeCell ref="X53:AC54"/>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368D-77F3-4FF5-816B-32CBA69567CF}">
  <sheetPr codeName="Sheet9">
    <tabColor theme="0" tint="-0.499984740745262"/>
  </sheetPr>
  <dimension ref="A1:S18"/>
  <sheetViews>
    <sheetView workbookViewId="0"/>
  </sheetViews>
  <sheetFormatPr defaultRowHeight="13.5" x14ac:dyDescent="0.15"/>
  <cols>
    <col min="1" max="16384" width="9" style="4"/>
  </cols>
  <sheetData>
    <row r="1" spans="1:19" x14ac:dyDescent="0.15">
      <c r="A1" s="4" t="s">
        <v>14</v>
      </c>
      <c r="B1" s="4" t="s">
        <v>166</v>
      </c>
      <c r="C1" s="4" t="s">
        <v>175</v>
      </c>
      <c r="D1" s="4" t="s">
        <v>168</v>
      </c>
      <c r="E1" s="4" t="s">
        <v>30</v>
      </c>
      <c r="F1" s="4" t="s">
        <v>161</v>
      </c>
      <c r="G1" s="4" t="s">
        <v>163</v>
      </c>
      <c r="H1" s="4" t="s">
        <v>178</v>
      </c>
      <c r="I1" s="4" t="s">
        <v>5</v>
      </c>
      <c r="J1" s="4" t="s">
        <v>189</v>
      </c>
      <c r="K1" s="4" t="s">
        <v>124</v>
      </c>
      <c r="L1" s="4" t="s">
        <v>125</v>
      </c>
      <c r="M1" s="4" t="s">
        <v>219</v>
      </c>
      <c r="N1" s="4" t="s">
        <v>131</v>
      </c>
      <c r="O1" s="4" t="s">
        <v>240</v>
      </c>
      <c r="P1" s="4" t="s">
        <v>246</v>
      </c>
      <c r="Q1" s="4" t="s">
        <v>143</v>
      </c>
      <c r="R1" s="4" t="s">
        <v>249</v>
      </c>
      <c r="S1" s="4" t="s">
        <v>254</v>
      </c>
    </row>
    <row r="3" spans="1:19" x14ac:dyDescent="0.15">
      <c r="A3" s="4" t="s">
        <v>15</v>
      </c>
      <c r="B3" s="4" t="s">
        <v>167</v>
      </c>
      <c r="C3" s="4" t="s">
        <v>176</v>
      </c>
      <c r="D3" s="4" t="s">
        <v>169</v>
      </c>
      <c r="E3" s="4" t="s">
        <v>23</v>
      </c>
      <c r="F3" s="4" t="s">
        <v>162</v>
      </c>
      <c r="G3" s="4" t="s">
        <v>164</v>
      </c>
      <c r="H3" s="4" t="s">
        <v>15</v>
      </c>
      <c r="I3" s="4" t="s">
        <v>32</v>
      </c>
      <c r="J3" s="4" t="s">
        <v>190</v>
      </c>
      <c r="K3" s="4" t="s">
        <v>213</v>
      </c>
      <c r="L3" s="4" t="s">
        <v>216</v>
      </c>
      <c r="M3" s="4" t="s">
        <v>220</v>
      </c>
      <c r="N3" s="4" t="s">
        <v>234</v>
      </c>
      <c r="O3" s="4" t="s">
        <v>234</v>
      </c>
      <c r="P3" s="4" t="s">
        <v>234</v>
      </c>
      <c r="Q3" s="4" t="s">
        <v>257</v>
      </c>
      <c r="R3" s="4" t="s">
        <v>234</v>
      </c>
      <c r="S3" s="4" t="s">
        <v>234</v>
      </c>
    </row>
    <row r="4" spans="1:19" x14ac:dyDescent="0.15">
      <c r="A4" s="4" t="s">
        <v>16</v>
      </c>
      <c r="B4" s="4" t="s">
        <v>40</v>
      </c>
      <c r="C4" s="4" t="s">
        <v>177</v>
      </c>
      <c r="D4" s="4" t="s">
        <v>170</v>
      </c>
      <c r="E4" s="4" t="s">
        <v>24</v>
      </c>
      <c r="F4" s="4" t="s">
        <v>43</v>
      </c>
      <c r="G4" s="4" t="s">
        <v>165</v>
      </c>
      <c r="H4" s="4" t="s">
        <v>16</v>
      </c>
      <c r="I4" s="4" t="s">
        <v>33</v>
      </c>
      <c r="J4" s="4" t="s">
        <v>191</v>
      </c>
      <c r="K4" s="4" t="s">
        <v>212</v>
      </c>
      <c r="L4" s="4" t="s">
        <v>217</v>
      </c>
      <c r="M4" s="4" t="s">
        <v>221</v>
      </c>
      <c r="N4" s="4" t="s">
        <v>235</v>
      </c>
      <c r="O4" s="4" t="s">
        <v>235</v>
      </c>
      <c r="P4" s="4" t="s">
        <v>235</v>
      </c>
      <c r="Q4" s="4" t="s">
        <v>258</v>
      </c>
      <c r="R4" s="4" t="s">
        <v>235</v>
      </c>
      <c r="S4" s="4" t="s">
        <v>235</v>
      </c>
    </row>
    <row r="5" spans="1:19" x14ac:dyDescent="0.15">
      <c r="D5" s="4" t="s">
        <v>171</v>
      </c>
      <c r="F5" s="4" t="s">
        <v>44</v>
      </c>
      <c r="I5" s="4" t="s">
        <v>34</v>
      </c>
      <c r="J5" s="4" t="s">
        <v>192</v>
      </c>
      <c r="K5" s="4" t="s">
        <v>214</v>
      </c>
      <c r="L5" s="4" t="s">
        <v>218</v>
      </c>
      <c r="M5" s="4" t="s">
        <v>222</v>
      </c>
    </row>
    <row r="6" spans="1:19" x14ac:dyDescent="0.15">
      <c r="D6" s="4" t="s">
        <v>172</v>
      </c>
      <c r="F6" s="4" t="s">
        <v>45</v>
      </c>
      <c r="I6" s="4" t="s">
        <v>35</v>
      </c>
      <c r="J6" s="4" t="s">
        <v>193</v>
      </c>
      <c r="M6" s="4" t="s">
        <v>223</v>
      </c>
    </row>
    <row r="7" spans="1:19" x14ac:dyDescent="0.15">
      <c r="D7" s="4" t="s">
        <v>173</v>
      </c>
      <c r="F7" s="4" t="s">
        <v>40</v>
      </c>
      <c r="I7" s="4" t="s">
        <v>36</v>
      </c>
      <c r="J7" s="4" t="s">
        <v>194</v>
      </c>
      <c r="M7" s="4" t="s">
        <v>224</v>
      </c>
    </row>
    <row r="8" spans="1:19" x14ac:dyDescent="0.15">
      <c r="D8" s="4" t="s">
        <v>174</v>
      </c>
      <c r="I8" s="4" t="s">
        <v>37</v>
      </c>
      <c r="J8" s="4" t="s">
        <v>195</v>
      </c>
      <c r="M8" s="4" t="s">
        <v>225</v>
      </c>
    </row>
    <row r="9" spans="1:19" x14ac:dyDescent="0.15">
      <c r="D9" s="4" t="s">
        <v>40</v>
      </c>
      <c r="I9" s="4" t="s">
        <v>38</v>
      </c>
      <c r="J9" s="4" t="s">
        <v>196</v>
      </c>
      <c r="M9" s="4" t="s">
        <v>226</v>
      </c>
    </row>
    <row r="10" spans="1:19" x14ac:dyDescent="0.15">
      <c r="I10" s="4" t="s">
        <v>39</v>
      </c>
      <c r="J10" s="4" t="s">
        <v>197</v>
      </c>
      <c r="M10" s="4" t="s">
        <v>227</v>
      </c>
    </row>
    <row r="11" spans="1:19" x14ac:dyDescent="0.15">
      <c r="I11" s="4" t="s">
        <v>40</v>
      </c>
      <c r="J11" s="4" t="s">
        <v>45</v>
      </c>
      <c r="M11" s="4" t="s">
        <v>228</v>
      </c>
    </row>
    <row r="12" spans="1:19" x14ac:dyDescent="0.15">
      <c r="J12" s="4" t="s">
        <v>198</v>
      </c>
      <c r="M12" s="4" t="s">
        <v>229</v>
      </c>
    </row>
    <row r="13" spans="1:19" x14ac:dyDescent="0.15">
      <c r="J13" s="4" t="s">
        <v>199</v>
      </c>
      <c r="M13" s="4" t="s">
        <v>230</v>
      </c>
    </row>
    <row r="14" spans="1:19" x14ac:dyDescent="0.15">
      <c r="J14" s="4" t="s">
        <v>200</v>
      </c>
      <c r="M14" s="4" t="s">
        <v>231</v>
      </c>
    </row>
    <row r="15" spans="1:19" x14ac:dyDescent="0.15">
      <c r="J15" s="4" t="s">
        <v>201</v>
      </c>
      <c r="M15" s="4" t="s">
        <v>318</v>
      </c>
    </row>
    <row r="16" spans="1:19" x14ac:dyDescent="0.15">
      <c r="J16" s="4" t="s">
        <v>202</v>
      </c>
    </row>
    <row r="17" spans="10:10" x14ac:dyDescent="0.15">
      <c r="J17" s="4" t="s">
        <v>203</v>
      </c>
    </row>
    <row r="18" spans="10:10" x14ac:dyDescent="0.15">
      <c r="J18" s="4" t="s">
        <v>204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届出書</vt:lpstr>
      <vt:lpstr>委任状</vt:lpstr>
      <vt:lpstr>共有者名簿</vt:lpstr>
      <vt:lpstr>土地に関する事項(別紙)</vt:lpstr>
      <vt:lpstr>設定シート</vt:lpstr>
      <vt:lpstr>委任状!Print_Area</vt:lpstr>
      <vt:lpstr>共有者名簿!Print_Area</vt:lpstr>
      <vt:lpstr>'土地に関する事項(別紙)'!Print_Area</vt:lpstr>
      <vt:lpstr>届出書!Print_Area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2025-01-07T04:34:29Z</dcterms:created>
  <dcterms:modified xsi:type="dcterms:W3CDTF">2025-06-24T06:34:53Z</dcterms:modified>
</cp:coreProperties>
</file>